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570" windowWidth="15210" windowHeight="9150"/>
  </bookViews>
  <sheets>
    <sheet name="тит.лист" sheetId="5" r:id="rId1"/>
    <sheet name="табл1" sheetId="1" r:id="rId2"/>
    <sheet name="табл2" sheetId="2" r:id="rId3"/>
  </sheets>
  <definedNames>
    <definedName name="_xlnm.Print_Titles" localSheetId="2">табл2!$4:$5</definedName>
    <definedName name="_xlnm.Print_Area" localSheetId="1">табл1!$A$6:$F$72</definedName>
    <definedName name="_xlnm.Print_Area" localSheetId="2">табл2!$A$2:$J$82</definedName>
    <definedName name="_xlnm.Print_Area" localSheetId="0">тит.лист!$A$1:$H$59</definedName>
  </definedNames>
  <calcPr calcId="144525"/>
</workbook>
</file>

<file path=xl/calcChain.xml><?xml version="1.0" encoding="utf-8"?>
<calcChain xmlns="http://schemas.openxmlformats.org/spreadsheetml/2006/main">
  <c r="D28" i="2" l="1"/>
  <c r="D30" i="2"/>
  <c r="C7" i="2"/>
  <c r="C28" i="2" l="1"/>
  <c r="C30" i="2"/>
  <c r="C44" i="2"/>
  <c r="C33" i="2"/>
  <c r="D43" i="2" l="1"/>
  <c r="D51" i="2"/>
  <c r="D9" i="2"/>
  <c r="D6" i="2"/>
  <c r="D71" i="2"/>
  <c r="D37" i="2"/>
  <c r="C61" i="2"/>
  <c r="C55" i="2"/>
  <c r="C73" i="2"/>
  <c r="C51" i="2" l="1"/>
  <c r="H9" i="2"/>
  <c r="H11" i="2"/>
  <c r="H24" i="2"/>
  <c r="H12" i="2"/>
  <c r="E10" i="2"/>
  <c r="F10" i="2"/>
  <c r="G10" i="2"/>
  <c r="D10" i="2"/>
  <c r="H10" i="2" l="1"/>
  <c r="I52" i="2"/>
  <c r="H52" i="2"/>
  <c r="E51" i="2"/>
  <c r="F51" i="2"/>
  <c r="G51" i="2"/>
  <c r="I54" i="2" l="1"/>
  <c r="H54" i="2"/>
  <c r="I53" i="2"/>
  <c r="H53" i="2"/>
  <c r="I71" i="2"/>
  <c r="C64" i="2"/>
  <c r="I66" i="2"/>
  <c r="I24" i="2"/>
  <c r="H68" i="2"/>
  <c r="I40" i="2"/>
  <c r="H39" i="2"/>
  <c r="H36" i="2"/>
  <c r="H66" i="2"/>
  <c r="I67" i="2"/>
  <c r="I68" i="2"/>
  <c r="I70" i="2"/>
  <c r="I72" i="2"/>
  <c r="G6" i="2"/>
  <c r="I6" i="2" s="1"/>
  <c r="H43" i="2"/>
  <c r="F44" i="2"/>
  <c r="E64" i="2"/>
  <c r="C16" i="2"/>
  <c r="D16" i="2"/>
  <c r="E16" i="2"/>
  <c r="F16" i="2"/>
  <c r="G16" i="2"/>
  <c r="C17" i="2"/>
  <c r="C10" i="2" s="1"/>
  <c r="D17" i="2"/>
  <c r="H17" i="2"/>
  <c r="I17" i="2"/>
  <c r="I18" i="2"/>
  <c r="H19" i="2"/>
  <c r="I19" i="2"/>
  <c r="C20" i="2"/>
  <c r="D20" i="2"/>
  <c r="E20" i="2"/>
  <c r="F20" i="2"/>
  <c r="G20" i="2"/>
  <c r="H21" i="2"/>
  <c r="I21" i="2"/>
  <c r="H22" i="2"/>
  <c r="I22" i="2"/>
  <c r="C23" i="2"/>
  <c r="D23" i="2"/>
  <c r="D7" i="2" s="1"/>
  <c r="E23" i="2"/>
  <c r="F23" i="2"/>
  <c r="G23" i="2"/>
  <c r="H25" i="2"/>
  <c r="I25" i="2"/>
  <c r="H26" i="2"/>
  <c r="I26" i="2"/>
  <c r="H27" i="2"/>
  <c r="I27" i="2"/>
  <c r="H32" i="2"/>
  <c r="I32" i="2"/>
  <c r="H34" i="2"/>
  <c r="I34" i="2"/>
  <c r="I35" i="2"/>
  <c r="H35" i="2"/>
  <c r="I36" i="2"/>
  <c r="I37" i="2"/>
  <c r="H37" i="2"/>
  <c r="I38" i="2"/>
  <c r="H38" i="2"/>
  <c r="I39" i="2"/>
  <c r="H41" i="2"/>
  <c r="I41" i="2"/>
  <c r="H42" i="2"/>
  <c r="I42" i="2"/>
  <c r="I43" i="2"/>
  <c r="D44" i="2"/>
  <c r="D33" i="2" s="1"/>
  <c r="E44" i="2"/>
  <c r="E33" i="2" s="1"/>
  <c r="E30" i="2" s="1"/>
  <c r="G44" i="2"/>
  <c r="G33" i="2" s="1"/>
  <c r="G30" i="2" s="1"/>
  <c r="I46" i="2"/>
  <c r="I47" i="2"/>
  <c r="C58" i="2"/>
  <c r="D58" i="2"/>
  <c r="E58" i="2"/>
  <c r="F58" i="2"/>
  <c r="G58" i="2"/>
  <c r="H59" i="2"/>
  <c r="H60" i="2"/>
  <c r="E61" i="2"/>
  <c r="F61" i="2"/>
  <c r="G61" i="2"/>
  <c r="H62" i="2"/>
  <c r="I62" i="2"/>
  <c r="H63" i="2"/>
  <c r="I63" i="2"/>
  <c r="D64" i="2"/>
  <c r="H67" i="2"/>
  <c r="H70" i="2"/>
  <c r="H72" i="2"/>
  <c r="H46" i="2"/>
  <c r="H71" i="2"/>
  <c r="G64" i="2"/>
  <c r="F64" i="2"/>
  <c r="I69" i="2"/>
  <c r="H69" i="2"/>
  <c r="G48" i="2" l="1"/>
  <c r="G28" i="2" s="1"/>
  <c r="F48" i="2"/>
  <c r="E48" i="2"/>
  <c r="H23" i="2"/>
  <c r="I23" i="2"/>
  <c r="H16" i="2"/>
  <c r="I16" i="2"/>
  <c r="I20" i="2"/>
  <c r="H20" i="2"/>
  <c r="E7" i="2"/>
  <c r="H51" i="2"/>
  <c r="I51" i="2"/>
  <c r="I44" i="2"/>
  <c r="I33" i="2" s="1"/>
  <c r="I30" i="2" s="1"/>
  <c r="H40" i="2"/>
  <c r="F33" i="2"/>
  <c r="F30" i="2" s="1"/>
  <c r="H44" i="2"/>
  <c r="H58" i="2"/>
  <c r="H61" i="2"/>
  <c r="I61" i="2"/>
  <c r="H64" i="2"/>
  <c r="I64" i="2"/>
  <c r="I10" i="2" l="1"/>
  <c r="H48" i="2"/>
  <c r="I48" i="2"/>
  <c r="H33" i="2"/>
  <c r="H30" i="2" s="1"/>
  <c r="H28" i="2" s="1"/>
  <c r="I9" i="2"/>
  <c r="F7" i="2"/>
  <c r="H7" i="2" s="1"/>
  <c r="I28" i="2"/>
  <c r="F28" i="2"/>
  <c r="E28" i="2"/>
  <c r="I7" i="2" l="1"/>
</calcChain>
</file>

<file path=xl/comments1.xml><?xml version="1.0" encoding="utf-8"?>
<comments xmlns="http://schemas.openxmlformats.org/spreadsheetml/2006/main">
  <authors>
    <author>Давыдова Татьяна Яковлевна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Давыдова Татьяна Яковлевна:</t>
        </r>
        <r>
          <rPr>
            <sz val="9"/>
            <color indexed="81"/>
            <rFont val="Tahoma"/>
            <family val="2"/>
            <charset val="204"/>
          </rPr>
          <t xml:space="preserve">
ГРАФУ НЕ ИСПРАВЛЯЛА</t>
        </r>
      </text>
    </comment>
    <comment ref="D30" authorId="0">
      <text>
        <r>
          <rPr>
            <b/>
            <sz val="9"/>
            <color indexed="81"/>
            <rFont val="Tahoma"/>
            <family val="2"/>
            <charset val="204"/>
          </rPr>
          <t>Давыдова Татьяна Яковлевна:</t>
        </r>
        <r>
          <rPr>
            <sz val="9"/>
            <color indexed="81"/>
            <rFont val="Tahoma"/>
            <family val="2"/>
            <charset val="204"/>
          </rPr>
          <t xml:space="preserve">
ИСПРАВИЛА</t>
        </r>
      </text>
    </comment>
    <comment ref="D73" authorId="0">
      <text>
        <r>
          <rPr>
            <b/>
            <sz val="9"/>
            <color indexed="81"/>
            <rFont val="Tahoma"/>
            <family val="2"/>
            <charset val="204"/>
          </rPr>
          <t>Давыдова Татьяна Яковлевна:</t>
        </r>
        <r>
          <rPr>
            <sz val="9"/>
            <color indexed="81"/>
            <rFont val="Tahoma"/>
            <family val="2"/>
            <charset val="204"/>
          </rPr>
          <t xml:space="preserve">
ИСПРАВИЛА</t>
        </r>
      </text>
    </comment>
  </commentList>
</comments>
</file>

<file path=xl/sharedStrings.xml><?xml version="1.0" encoding="utf-8"?>
<sst xmlns="http://schemas.openxmlformats.org/spreadsheetml/2006/main" count="218" uniqueCount="177">
  <si>
    <t>"___"_______201___г.</t>
  </si>
  <si>
    <t>Показатели финансового состояния учреждения</t>
  </si>
  <si>
    <t>Показатели по поступлениям и выплатам учреждения</t>
  </si>
  <si>
    <t xml:space="preserve">  из них:                   </t>
  </si>
  <si>
    <t xml:space="preserve"> из них:                          </t>
  </si>
  <si>
    <t xml:space="preserve">  из них:                            </t>
  </si>
  <si>
    <t xml:space="preserve"> в том числе:                      </t>
  </si>
  <si>
    <t xml:space="preserve">Наименование показателя               </t>
  </si>
  <si>
    <t>Цели деятельности учреждения:</t>
  </si>
  <si>
    <t>Виды деятельности учреждения:</t>
  </si>
  <si>
    <t xml:space="preserve">ИНН </t>
  </si>
  <si>
    <t xml:space="preserve">КПП </t>
  </si>
  <si>
    <t>ОКЕИ</t>
  </si>
  <si>
    <t>Единица измерения</t>
  </si>
  <si>
    <t>руб.</t>
  </si>
  <si>
    <t>Планируемый остаток средств на начало планируемого года</t>
  </si>
  <si>
    <t xml:space="preserve">Выплаты, всего:     </t>
  </si>
  <si>
    <t xml:space="preserve">в том числе:     </t>
  </si>
  <si>
    <t>Планируемый остаток средств на конец планируемого года</t>
  </si>
  <si>
    <t xml:space="preserve">Наименование показателя </t>
  </si>
  <si>
    <t>Руководитель учреждения __________</t>
  </si>
  <si>
    <t>"СОГЛАСОВАНО"</t>
  </si>
  <si>
    <t>"УТВЕРЖДАЮ"</t>
  </si>
  <si>
    <t>коммунальные услуги</t>
  </si>
  <si>
    <t>приобретение основных средств</t>
  </si>
  <si>
    <t>Перечень услуг (работ):</t>
  </si>
  <si>
    <t>Общая балансовая стоимость недвижимого государственного (муниципального) имущества, руб.</t>
  </si>
  <si>
    <t>Общая балансовая стоимость движимого государственного (муниципального) имущества , руб.</t>
  </si>
  <si>
    <t>расходы на проведение капитального ремонта</t>
  </si>
  <si>
    <t>ВЦП ……………</t>
  </si>
  <si>
    <t>Первый заместитель министра образования РК ________</t>
  </si>
  <si>
    <t>……………………..</t>
  </si>
  <si>
    <t>Приложение 2.</t>
  </si>
  <si>
    <t xml:space="preserve">Министерство образования Республики Коми </t>
  </si>
  <si>
    <t>Причины отклонений</t>
  </si>
  <si>
    <t>По содержанию имущества:</t>
  </si>
  <si>
    <t>За счет поступлений из бюджета всего:</t>
  </si>
  <si>
    <t>Таблица 2.</t>
  </si>
  <si>
    <t>Таблица 1.</t>
  </si>
  <si>
    <t>РЦП…………………….</t>
  </si>
  <si>
    <t>прочие расходы</t>
  </si>
  <si>
    <t>оплата труда</t>
  </si>
  <si>
    <t>прочие выплаты</t>
  </si>
  <si>
    <t>за предшествующий период</t>
  </si>
  <si>
    <t>Перечень и объем услуг (работ) согласно госзаданию:</t>
  </si>
  <si>
    <t xml:space="preserve">Наименование показателя     </t>
  </si>
  <si>
    <t>доходы от возмещения коммунальных услуг</t>
  </si>
  <si>
    <t>субсидии на выполнение государственного задания</t>
  </si>
  <si>
    <t>субсидии на иные цели</t>
  </si>
  <si>
    <t>7.1.</t>
  </si>
  <si>
    <t>7.2.</t>
  </si>
  <si>
    <t>(направления расходов)</t>
  </si>
  <si>
    <t>6.1.</t>
  </si>
  <si>
    <t>6.1.1.</t>
  </si>
  <si>
    <t>6.1.2.</t>
  </si>
  <si>
    <t>6.2.</t>
  </si>
  <si>
    <t>6.3.</t>
  </si>
  <si>
    <t>18.1.</t>
  </si>
  <si>
    <t>начисления на выплаты по оплате труда</t>
  </si>
  <si>
    <t>Иные выплаты</t>
  </si>
  <si>
    <t>доходы от образовательной деятельности</t>
  </si>
  <si>
    <t>налоги (на землю, ТС, имущество)</t>
  </si>
  <si>
    <t>На реализацию программных мероприятий ВЦП _________ всего, в т.ч.</t>
  </si>
  <si>
    <t xml:space="preserve">в том числе:                      </t>
  </si>
  <si>
    <t>дебиторская задолженность по доходам, руб.</t>
  </si>
  <si>
    <t>в т.ч. по видам выплат:</t>
  </si>
  <si>
    <t>Штатная численность работников, всего, чел.</t>
  </si>
  <si>
    <t>за счет бюджета, чел.</t>
  </si>
  <si>
    <t>за счет внебюджетной деятельности, чел.</t>
  </si>
  <si>
    <t>в том числе численность педагогических работников, всего, чел.</t>
  </si>
  <si>
    <t>Плановый годовой  фонд оплаты труда учреждения, всего, руб.</t>
  </si>
  <si>
    <t>за счет бюджета, руб.</t>
  </si>
  <si>
    <t>за счет внебюджетной деятельности, руб.</t>
  </si>
  <si>
    <t>Среднемесячная заработная плата на 1 работника учреждения с учетом внебюджетной деятельности, руб.</t>
  </si>
  <si>
    <t xml:space="preserve">недвижимое имущество, всего, руб.:       </t>
  </si>
  <si>
    <t xml:space="preserve">Нефинансовые активы, всего, руб.:        </t>
  </si>
  <si>
    <t xml:space="preserve">Финансовые активы, всего, руб.           </t>
  </si>
  <si>
    <t xml:space="preserve">Обязательства, всего, руб.              </t>
  </si>
  <si>
    <t xml:space="preserve">особо ценное движимое имущество, всего, руб.               </t>
  </si>
  <si>
    <t xml:space="preserve">остаточная стоимость, руб.           </t>
  </si>
  <si>
    <t xml:space="preserve">остаточная стоимость, руб.             </t>
  </si>
  <si>
    <t xml:space="preserve">просроченная кредиторская задолженность, руб.  </t>
  </si>
  <si>
    <t>Фактические значения показателя  за предшествующий период, тыс. руб.</t>
  </si>
  <si>
    <t>Отклонения фактических показателей от плановых, тыс.руб.</t>
  </si>
  <si>
    <t xml:space="preserve">Поступления, всего: </t>
  </si>
  <si>
    <t xml:space="preserve">в том числе: </t>
  </si>
  <si>
    <t>7.3.</t>
  </si>
  <si>
    <t>прочие доходы</t>
  </si>
  <si>
    <t>поступления от реализации ценных бумаг</t>
  </si>
  <si>
    <t>приобретение продуктов питания, организация питания детей-сирот</t>
  </si>
  <si>
    <t>приобретение мягкого инвентаря для детей-сирот</t>
  </si>
  <si>
    <t>За счет поступлений от приносящей доход деятельности, от реализации ценных бумаг, всего:</t>
  </si>
  <si>
    <t>приобретение ценных бумаг</t>
  </si>
  <si>
    <t>8=6-7</t>
  </si>
  <si>
    <t>Х</t>
  </si>
  <si>
    <t>9=5-7</t>
  </si>
  <si>
    <t>По оказанию услуг (работ) (в разрезе программ обучения):</t>
  </si>
  <si>
    <t>Утверждено</t>
  </si>
  <si>
    <t>Согласовано</t>
  </si>
  <si>
    <t>Руководитель Учреждения</t>
  </si>
  <si>
    <t>подпись</t>
  </si>
  <si>
    <t xml:space="preserve">План финансово-хозяйственной деятельности  </t>
  </si>
  <si>
    <t>ФИО</t>
  </si>
  <si>
    <t>(наименование учреждения)</t>
  </si>
  <si>
    <t>Главный бухгалтер</t>
  </si>
  <si>
    <t>М.П.</t>
  </si>
  <si>
    <t>социальные выплаты детям-сиротам</t>
  </si>
  <si>
    <t>в т.ч. компенсация питания детям-сиротам</t>
  </si>
  <si>
    <t>Номер строки</t>
  </si>
  <si>
    <t xml:space="preserve">Ознакомлен специалист ОЭАиП МО РК </t>
  </si>
  <si>
    <t>Приложение 1</t>
  </si>
  <si>
    <t>к Порядку составления и и утверждения плана финансово-хозяйственной деятельности государственного учреждения, в отношении которых Министерство образования Республики Коми осуществляет функции и полномочия учредителя</t>
  </si>
  <si>
    <t>дебиторская задолженность по выданным авансам, руб.</t>
  </si>
  <si>
    <t>Председатель Наблюдательного совета</t>
  </si>
  <si>
    <t>ФИО                      Третьяков М.Л.</t>
  </si>
  <si>
    <t>"Усинский политехнический техникум"</t>
  </si>
  <si>
    <t>ФИО                  Низовцева Т.Н.</t>
  </si>
  <si>
    <t>1.  Удовлетворение потребностей личности в интеллектуальном, культурном и нравственном развитии посредством получения среднего профессионального образования.</t>
  </si>
  <si>
    <t>2. Удовлетворение потребностей личности в профессиональном становлении, культурном и нравственном развитии посредством получения начального профессионального образования.</t>
  </si>
  <si>
    <t>3. Удовлетворение потребностей общества и государства в квалифицированных специалистах со средним профессиональным образованием и в работниках квалифицированного труда с начальным профессиональным образованием.</t>
  </si>
  <si>
    <t>4. Формирование у лиц, обучающихся в Учреждении, гражданской позиции и трудолюбия, развитие ответственности, самостоятельности и творческой активности.</t>
  </si>
  <si>
    <t>5. Сохранение и преумножение нравственных и культурных ценностей общества.</t>
  </si>
  <si>
    <t>6. Профессиональная подготовка, переподготовка и повышение квалификации специалистов и рабочих.</t>
  </si>
  <si>
    <t>1. Предоставление среднего профессионального образования.</t>
  </si>
  <si>
    <t>2. Предоставление начального профессионального образования.</t>
  </si>
  <si>
    <t>3. Профессиональная подготовка, переподготовка и повышение квалификации рабочих и специалистов по программам дополнительного профессионального образования.</t>
  </si>
  <si>
    <t>Предоставление НПО город дети-сироты и лица из числа детей - сирот, очно</t>
  </si>
  <si>
    <t>Предоставление НПО город учащиеся без льгот, очно</t>
  </si>
  <si>
    <t>Предоставление СПО город дети-сироты и лица из числа детей - сирот, очно</t>
  </si>
  <si>
    <t>Предоставление СПО город учащиеся без льгот, заочно</t>
  </si>
  <si>
    <t>Предоставление СПО город учащиеся без льгот, очно</t>
  </si>
  <si>
    <t>ДРЦП "Модернизация системы профессионального образования в Республике Коми (2012-2015гг)" всего, в т.ч.</t>
  </si>
  <si>
    <t>стипендия</t>
  </si>
  <si>
    <t>Услуги по предоставлению НПО, СПО</t>
  </si>
  <si>
    <t>ФИО   Барашкова Л.П.</t>
  </si>
  <si>
    <t xml:space="preserve">Организация подготовки, переподготовки, повышения квалификации в форме стажировки, курсов, индивидуальной подготовки и обучающих семинаров в организациях Республики Коми,Российской Федерации и за рубежом по повышению профессионального уровня руководящих и педагогических кадров </t>
  </si>
  <si>
    <r>
      <t>Выплата стипендии Правительства Российской Федерации (</t>
    </r>
    <r>
      <rPr>
        <i/>
        <sz val="14"/>
        <rFont val="Times New Roman"/>
        <family val="1"/>
        <charset val="204"/>
      </rPr>
      <t>за счёт средств федерального бюджета</t>
    </r>
    <r>
      <rPr>
        <sz val="14"/>
        <rFont val="Times New Roman"/>
        <family val="1"/>
        <charset val="204"/>
      </rPr>
      <t xml:space="preserve">)     </t>
    </r>
  </si>
  <si>
    <t>дата                    ___________________</t>
  </si>
  <si>
    <t>6.3.1</t>
  </si>
  <si>
    <t>6.3.2</t>
  </si>
  <si>
    <t>6.3.3</t>
  </si>
  <si>
    <t>33.1</t>
  </si>
  <si>
    <t>33.2</t>
  </si>
  <si>
    <t>33.3</t>
  </si>
  <si>
    <t>1кв</t>
  </si>
  <si>
    <t>6.3.4</t>
  </si>
  <si>
    <t>ГП РК "Развитие образования " на 2013-2015 годы, подпрограмма 3 "Развитие системы профессионального образования в Республике Коми"</t>
  </si>
  <si>
    <t>6.3.4.1</t>
  </si>
  <si>
    <t>6.3.4.2</t>
  </si>
  <si>
    <t>По пункту 3.2.1 Капитальный  и текущий ремонт государственных учреждений профессионального образования (Доп. код 020302005 100)</t>
  </si>
  <si>
    <t>По пункту 3.2.2. "Укрепление материально-технической базы государственных учреждений профессионального образования (Доп. Код 020302004 100)</t>
  </si>
  <si>
    <t>Поступления от приносящей доход деятельности всего, в т.ч.</t>
  </si>
  <si>
    <t>33.4</t>
  </si>
  <si>
    <t>33.4.1</t>
  </si>
  <si>
    <t>33.4.2</t>
  </si>
  <si>
    <t xml:space="preserve">ГПОУ </t>
  </si>
  <si>
    <r>
      <t>Название учреждения</t>
    </r>
    <r>
      <rPr>
        <u/>
        <sz val="14"/>
        <rFont val="Times New Roman"/>
        <family val="1"/>
        <charset val="204"/>
      </rPr>
      <t xml:space="preserve"> ГПОУ « Усинский политехнический техникум»</t>
    </r>
  </si>
  <si>
    <t>дата   __  февраля 2014</t>
  </si>
  <si>
    <r>
      <t xml:space="preserve">План финансово-хозяйственной деятельности  государственного учреждения </t>
    </r>
    <r>
      <rPr>
        <b/>
        <u/>
        <sz val="18"/>
        <rFont val="Times New Roman"/>
        <family val="1"/>
        <charset val="204"/>
      </rPr>
      <t>на 2014 год.</t>
    </r>
  </si>
  <si>
    <t>по состоянию на 01 января 2014 года</t>
  </si>
  <si>
    <r>
      <t xml:space="preserve">за отчетный период по состоянию </t>
    </r>
    <r>
      <rPr>
        <u/>
        <sz val="14"/>
        <rFont val="Times New Roman"/>
        <family val="1"/>
        <charset val="204"/>
      </rPr>
      <t xml:space="preserve">на 01 января 2014года </t>
    </r>
  </si>
  <si>
    <r>
      <t>за отчетный период по состоянию</t>
    </r>
    <r>
      <rPr>
        <u/>
        <sz val="14"/>
        <rFont val="Times New Roman"/>
        <family val="1"/>
        <charset val="204"/>
      </rPr>
      <t xml:space="preserve"> на 31 декабря 2014 года </t>
    </r>
  </si>
  <si>
    <r>
      <t xml:space="preserve"> по состоянию </t>
    </r>
    <r>
      <rPr>
        <b/>
        <u/>
        <sz val="14"/>
        <rFont val="Times New Roman"/>
        <family val="1"/>
        <charset val="204"/>
      </rPr>
      <t xml:space="preserve">на 01 января 2014 года </t>
    </r>
  </si>
  <si>
    <r>
      <t xml:space="preserve"> по состоянию </t>
    </r>
    <r>
      <rPr>
        <b/>
        <u/>
        <sz val="14"/>
        <rFont val="Times New Roman"/>
        <family val="1"/>
        <charset val="204"/>
      </rPr>
      <t>на 31 декабря 2014 года</t>
    </r>
    <r>
      <rPr>
        <sz val="14"/>
        <rFont val="Times New Roman"/>
        <family val="1"/>
        <charset val="204"/>
      </rPr>
      <t xml:space="preserve"> </t>
    </r>
  </si>
  <si>
    <t>30,1</t>
  </si>
  <si>
    <t>30,2</t>
  </si>
  <si>
    <t>30,3</t>
  </si>
  <si>
    <r>
      <t>по состоянию на</t>
    </r>
    <r>
      <rPr>
        <b/>
        <u/>
        <sz val="14"/>
        <rFont val="Times New Roman"/>
        <family val="1"/>
        <charset val="204"/>
      </rPr>
      <t xml:space="preserve"> 01 января 2014 года</t>
    </r>
  </si>
  <si>
    <t xml:space="preserve">Плановые значения показателя по состоянию на 01 января 2014 года, тыс.руб. </t>
  </si>
  <si>
    <t xml:space="preserve">Плановые значения показателя по состоянию на 31 декабря 2014года, тыс.руб. </t>
  </si>
  <si>
    <t xml:space="preserve">Плановые значения показателя, распределенные Учреждением, по состоянию на 31 декабря 2014 года, тыс.руб. </t>
  </si>
  <si>
    <t>Фактические значения показателя по состоянию на 31 декабря 2014 года, тыс.руб. (касса)</t>
  </si>
  <si>
    <t xml:space="preserve">Остаток по состоянию на 31 декабря 2014 года, тыс.руб. </t>
  </si>
  <si>
    <t xml:space="preserve">Выплата стипендии Правительства Российской Федерации (за счёт средств федерального бюджета)     </t>
  </si>
  <si>
    <t xml:space="preserve">должна быть равна графе </t>
  </si>
  <si>
    <t>Фактические значения показателя по состоянию на 31 декабря 2013 года, тыс.руб. (касса)</t>
  </si>
  <si>
    <t>из ПФХД на 31.12.13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</si>
</sst>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000_р_._-;\-* #,##0.00000_р_._-;_-* &quot;-&quot;??_р_._-;_-@_-"/>
    <numFmt numFmtId="165" formatCode="_-* #,##0.00_р_._-;\-* #,##0.00_р_._-;_-* \-??_р_._-;_-@_-"/>
    <numFmt numFmtId="166" formatCode="#,##0.00_ ;\-#,##0.00\ 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2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8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0" fillId="0" borderId="0"/>
    <xf numFmtId="43" fontId="1" fillId="0" borderId="0" applyFont="0" applyFill="0" applyBorder="0" applyAlignment="0" applyProtection="0"/>
    <xf numFmtId="165" fontId="20" fillId="0" borderId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justify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Border="1" applyAlignment="1"/>
    <xf numFmtId="166" fontId="4" fillId="2" borderId="1" xfId="2" applyNumberFormat="1" applyFont="1" applyFill="1" applyBorder="1" applyAlignment="1">
      <alignment horizontal="center" vertical="center"/>
    </xf>
    <xf numFmtId="166" fontId="4" fillId="2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 wrapText="1"/>
    </xf>
    <xf numFmtId="166" fontId="12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justify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43" fontId="6" fillId="2" borderId="1" xfId="2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vertical="center"/>
    </xf>
    <xf numFmtId="43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12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4" fontId="12" fillId="2" borderId="1" xfId="2" applyNumberFormat="1" applyFont="1" applyFill="1" applyBorder="1" applyAlignment="1">
      <alignment horizontal="center" vertical="center"/>
    </xf>
    <xf numFmtId="43" fontId="11" fillId="2" borderId="1" xfId="2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43" fontId="6" fillId="2" borderId="1" xfId="2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4" fontId="6" fillId="2" borderId="0" xfId="0" applyNumberFormat="1" applyFont="1" applyFill="1" applyAlignment="1">
      <alignment horizontal="center" vertical="center"/>
    </xf>
    <xf numFmtId="49" fontId="11" fillId="2" borderId="1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right" vertical="center"/>
    </xf>
    <xf numFmtId="4" fontId="19" fillId="2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wrapText="1"/>
    </xf>
    <xf numFmtId="4" fontId="6" fillId="2" borderId="0" xfId="0" applyNumberFormat="1" applyFont="1" applyFill="1" applyAlignment="1">
      <alignment vertical="center"/>
    </xf>
    <xf numFmtId="4" fontId="19" fillId="2" borderId="1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166" fontId="19" fillId="2" borderId="1" xfId="2" applyNumberFormat="1" applyFont="1" applyFill="1" applyBorder="1" applyAlignment="1">
      <alignment horizontal="center" vertical="center" wrapText="1"/>
    </xf>
    <xf numFmtId="166" fontId="11" fillId="2" borderId="1" xfId="2" applyNumberFormat="1" applyFont="1" applyFill="1" applyBorder="1" applyAlignment="1">
      <alignment horizontal="center" vertical="center"/>
    </xf>
    <xf numFmtId="166" fontId="6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166" fontId="6" fillId="2" borderId="1" xfId="2" applyNumberFormat="1" applyFont="1" applyFill="1" applyBorder="1" applyAlignment="1">
      <alignment horizontal="center" vertical="center" wrapText="1"/>
    </xf>
    <xf numFmtId="166" fontId="6" fillId="2" borderId="0" xfId="0" applyNumberFormat="1" applyFont="1" applyFill="1" applyAlignment="1">
      <alignment vertical="center"/>
    </xf>
    <xf numFmtId="43" fontId="4" fillId="2" borderId="1" xfId="2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9" fontId="6" fillId="2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 shrinkToFit="1"/>
    </xf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6" xfId="1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center"/>
    </xf>
    <xf numFmtId="4" fontId="5" fillId="2" borderId="1" xfId="2" applyNumberFormat="1" applyFont="1" applyFill="1" applyBorder="1" applyAlignment="1">
      <alignment horizontal="center" vertical="center"/>
    </xf>
    <xf numFmtId="43" fontId="5" fillId="2" borderId="1" xfId="2" applyFont="1" applyFill="1" applyBorder="1" applyAlignment="1">
      <alignment horizontal="center" vertical="center"/>
    </xf>
    <xf numFmtId="43" fontId="1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80" zoomScaleNormal="100" zoomScaleSheetLayoutView="80" workbookViewId="0">
      <selection activeCell="D27" sqref="D27"/>
    </sheetView>
  </sheetViews>
  <sheetFormatPr defaultColWidth="9.140625" defaultRowHeight="15" x14ac:dyDescent="0.25"/>
  <cols>
    <col min="1" max="8" width="13.85546875" style="12" customWidth="1"/>
    <col min="9" max="16384" width="9.140625" style="12"/>
  </cols>
  <sheetData>
    <row r="1" spans="1:9" x14ac:dyDescent="0.25">
      <c r="G1" s="12" t="s">
        <v>110</v>
      </c>
    </row>
    <row r="2" spans="1:9" x14ac:dyDescent="0.25">
      <c r="F2" s="75" t="s">
        <v>111</v>
      </c>
      <c r="G2" s="75"/>
      <c r="H2" s="75"/>
    </row>
    <row r="3" spans="1:9" x14ac:dyDescent="0.25">
      <c r="F3" s="75"/>
      <c r="G3" s="75"/>
      <c r="H3" s="75"/>
    </row>
    <row r="4" spans="1:9" ht="30" customHeight="1" x14ac:dyDescent="0.25">
      <c r="F4" s="75"/>
      <c r="G4" s="75"/>
      <c r="H4" s="75"/>
    </row>
    <row r="6" spans="1:9" x14ac:dyDescent="0.25">
      <c r="A6" s="79" t="s">
        <v>97</v>
      </c>
      <c r="B6" s="79"/>
      <c r="C6" s="79"/>
      <c r="F6" s="79" t="s">
        <v>98</v>
      </c>
      <c r="G6" s="79"/>
      <c r="H6" s="79"/>
      <c r="I6" s="11"/>
    </row>
    <row r="8" spans="1:9" ht="30" customHeight="1" x14ac:dyDescent="0.25">
      <c r="A8" s="12" t="s">
        <v>99</v>
      </c>
      <c r="F8" s="80" t="s">
        <v>113</v>
      </c>
      <c r="G8" s="80"/>
      <c r="H8" s="80"/>
    </row>
    <row r="9" spans="1:9" ht="24" customHeight="1" x14ac:dyDescent="0.25">
      <c r="A9" s="12" t="s">
        <v>134</v>
      </c>
      <c r="F9" s="12" t="s">
        <v>114</v>
      </c>
    </row>
    <row r="10" spans="1:9" ht="24" customHeight="1" x14ac:dyDescent="0.25">
      <c r="A10" s="12" t="s">
        <v>100</v>
      </c>
      <c r="F10" s="12" t="s">
        <v>100</v>
      </c>
    </row>
    <row r="11" spans="1:9" ht="24" customHeight="1" x14ac:dyDescent="0.25">
      <c r="A11" s="12" t="s">
        <v>157</v>
      </c>
      <c r="F11" s="12" t="s">
        <v>157</v>
      </c>
    </row>
    <row r="12" spans="1:9" ht="24" customHeight="1" x14ac:dyDescent="0.25">
      <c r="A12" s="12" t="s">
        <v>105</v>
      </c>
    </row>
    <row r="22" spans="2:7" ht="34.5" customHeight="1" x14ac:dyDescent="0.3">
      <c r="B22" s="81" t="s">
        <v>101</v>
      </c>
      <c r="C22" s="81"/>
      <c r="D22" s="81"/>
      <c r="E22" s="81"/>
      <c r="F22" s="81"/>
      <c r="G22" s="81"/>
    </row>
    <row r="23" spans="2:7" ht="19.5" customHeight="1" x14ac:dyDescent="0.25">
      <c r="B23" s="76" t="s">
        <v>155</v>
      </c>
      <c r="C23" s="76"/>
      <c r="D23" s="76"/>
      <c r="E23" s="76"/>
      <c r="F23" s="76"/>
      <c r="G23" s="76"/>
    </row>
    <row r="24" spans="2:7" ht="19.5" customHeight="1" x14ac:dyDescent="0.25">
      <c r="B24" s="76" t="s">
        <v>115</v>
      </c>
      <c r="C24" s="76"/>
      <c r="D24" s="76"/>
      <c r="E24" s="76"/>
      <c r="F24" s="76"/>
      <c r="G24" s="76"/>
    </row>
    <row r="25" spans="2:7" x14ac:dyDescent="0.25">
      <c r="B25" s="77" t="s">
        <v>103</v>
      </c>
      <c r="C25" s="77"/>
      <c r="D25" s="77"/>
      <c r="E25" s="77"/>
      <c r="F25" s="77"/>
      <c r="G25" s="77"/>
    </row>
    <row r="26" spans="2:7" ht="35.25" customHeight="1" x14ac:dyDescent="0.3">
      <c r="B26" s="78" t="s">
        <v>167</v>
      </c>
      <c r="C26" s="78"/>
      <c r="D26" s="78"/>
      <c r="E26" s="78"/>
      <c r="F26" s="78"/>
      <c r="G26" s="78"/>
    </row>
    <row r="43" spans="1:2" x14ac:dyDescent="0.25">
      <c r="A43" s="12" t="s">
        <v>104</v>
      </c>
    </row>
    <row r="44" spans="1:2" x14ac:dyDescent="0.25">
      <c r="A44" s="12" t="s">
        <v>116</v>
      </c>
    </row>
    <row r="45" spans="1:2" ht="26.25" customHeight="1" x14ac:dyDescent="0.25">
      <c r="A45" s="12" t="s">
        <v>100</v>
      </c>
    </row>
    <row r="46" spans="1:2" ht="26.25" customHeight="1" x14ac:dyDescent="0.25">
      <c r="A46" s="12" t="s">
        <v>137</v>
      </c>
      <c r="B46" s="12" t="s">
        <v>157</v>
      </c>
    </row>
    <row r="55" spans="1:1" x14ac:dyDescent="0.25">
      <c r="A55" s="12" t="s">
        <v>109</v>
      </c>
    </row>
    <row r="56" spans="1:1" ht="28.5" customHeight="1" x14ac:dyDescent="0.25">
      <c r="A56" s="12" t="s">
        <v>102</v>
      </c>
    </row>
    <row r="57" spans="1:1" ht="28.5" customHeight="1" x14ac:dyDescent="0.25">
      <c r="A57" s="12" t="s">
        <v>100</v>
      </c>
    </row>
    <row r="58" spans="1:1" ht="28.5" customHeight="1" x14ac:dyDescent="0.25">
      <c r="A58" s="12" t="s">
        <v>157</v>
      </c>
    </row>
  </sheetData>
  <mergeCells count="9">
    <mergeCell ref="F2:H4"/>
    <mergeCell ref="B24:G24"/>
    <mergeCell ref="B25:G25"/>
    <mergeCell ref="B26:G26"/>
    <mergeCell ref="F6:H6"/>
    <mergeCell ref="F8:H8"/>
    <mergeCell ref="B22:G22"/>
    <mergeCell ref="A6:C6"/>
    <mergeCell ref="B23:G23"/>
  </mergeCells>
  <phoneticPr fontId="3" type="noConversion"/>
  <printOptions horizontalCentered="1"/>
  <pageMargins left="0.74803149606299213" right="0.59055118110236227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view="pageBreakPreview" topLeftCell="A44" zoomScale="90" zoomScaleNormal="100" zoomScaleSheetLayoutView="90" workbookViewId="0">
      <selection activeCell="E66" sqref="E66"/>
    </sheetView>
  </sheetViews>
  <sheetFormatPr defaultColWidth="9.140625" defaultRowHeight="12.75" x14ac:dyDescent="0.2"/>
  <cols>
    <col min="1" max="1" width="44" style="69" customWidth="1"/>
    <col min="2" max="3" width="12.7109375" style="69" customWidth="1"/>
    <col min="4" max="4" width="18.5703125" style="69" customWidth="1"/>
    <col min="5" max="5" width="21.5703125" style="69" customWidth="1"/>
    <col min="6" max="6" width="19" style="69" customWidth="1"/>
    <col min="7" max="7" width="17" style="69" customWidth="1"/>
    <col min="8" max="8" width="12" style="69" bestFit="1" customWidth="1"/>
    <col min="9" max="16384" width="9.140625" style="69"/>
  </cols>
  <sheetData>
    <row r="1" spans="1:6" hidden="1" x14ac:dyDescent="0.2">
      <c r="C1" s="69" t="s">
        <v>32</v>
      </c>
    </row>
    <row r="2" spans="1:6" ht="34.9" hidden="1" customHeight="1" x14ac:dyDescent="0.3">
      <c r="A2" s="3" t="s">
        <v>21</v>
      </c>
      <c r="B2" s="3"/>
      <c r="C2" s="3"/>
      <c r="D2" s="1" t="s">
        <v>22</v>
      </c>
      <c r="F2" s="3"/>
    </row>
    <row r="3" spans="1:6" ht="18.75" hidden="1" x14ac:dyDescent="0.3">
      <c r="A3" s="3" t="s">
        <v>30</v>
      </c>
      <c r="B3" s="3"/>
      <c r="C3" s="3"/>
      <c r="D3" s="3" t="s">
        <v>20</v>
      </c>
      <c r="F3" s="3"/>
    </row>
    <row r="4" spans="1:6" ht="18.75" hidden="1" x14ac:dyDescent="0.3">
      <c r="A4" s="3" t="s">
        <v>0</v>
      </c>
      <c r="B4" s="3"/>
      <c r="C4" s="3"/>
      <c r="D4" s="3" t="s">
        <v>0</v>
      </c>
      <c r="F4" s="3"/>
    </row>
    <row r="5" spans="1:6" ht="18.75" x14ac:dyDescent="0.3">
      <c r="A5" s="3"/>
      <c r="B5" s="3"/>
      <c r="C5" s="3"/>
      <c r="D5" s="3"/>
      <c r="E5" s="3"/>
      <c r="F5" s="3" t="s">
        <v>38</v>
      </c>
    </row>
    <row r="6" spans="1:6" ht="21.75" customHeight="1" x14ac:dyDescent="0.3">
      <c r="A6" s="94" t="s">
        <v>33</v>
      </c>
      <c r="B6" s="94"/>
      <c r="C6" s="94"/>
      <c r="D6" s="94"/>
      <c r="E6" s="94"/>
      <c r="F6" s="94"/>
    </row>
    <row r="7" spans="1:6" ht="51.75" customHeight="1" x14ac:dyDescent="0.3">
      <c r="A7" s="81" t="s">
        <v>158</v>
      </c>
      <c r="B7" s="81"/>
      <c r="C7" s="81"/>
      <c r="D7" s="81"/>
      <c r="E7" s="81"/>
      <c r="F7" s="81"/>
    </row>
    <row r="8" spans="1:6" ht="21.75" customHeight="1" x14ac:dyDescent="0.3">
      <c r="A8" s="95" t="s">
        <v>159</v>
      </c>
      <c r="B8" s="94"/>
      <c r="C8" s="94"/>
      <c r="D8" s="94"/>
      <c r="E8" s="94"/>
      <c r="F8" s="94"/>
    </row>
    <row r="9" spans="1:6" ht="34.5" customHeight="1" x14ac:dyDescent="0.3">
      <c r="A9" s="94" t="s">
        <v>156</v>
      </c>
      <c r="B9" s="94"/>
      <c r="C9" s="94"/>
      <c r="D9" s="94"/>
      <c r="E9" s="94"/>
      <c r="F9" s="94"/>
    </row>
    <row r="10" spans="1:6" ht="18.75" x14ac:dyDescent="0.3">
      <c r="A10" s="3"/>
      <c r="B10" s="3"/>
      <c r="C10" s="3"/>
      <c r="D10" s="3"/>
      <c r="E10" s="3"/>
      <c r="F10" s="3"/>
    </row>
    <row r="11" spans="1:6" ht="18.75" x14ac:dyDescent="0.3">
      <c r="A11" s="96" t="s">
        <v>10</v>
      </c>
      <c r="B11" s="97"/>
      <c r="C11" s="97"/>
      <c r="D11" s="98"/>
      <c r="E11" s="13">
        <v>1106013844</v>
      </c>
      <c r="F11" s="14"/>
    </row>
    <row r="12" spans="1:6" ht="18.75" x14ac:dyDescent="0.3">
      <c r="A12" s="96" t="s">
        <v>11</v>
      </c>
      <c r="B12" s="97"/>
      <c r="C12" s="97"/>
      <c r="D12" s="98"/>
      <c r="E12" s="13">
        <v>110601001</v>
      </c>
      <c r="F12" s="14"/>
    </row>
    <row r="13" spans="1:6" ht="18.75" x14ac:dyDescent="0.3">
      <c r="A13" s="96" t="s">
        <v>12</v>
      </c>
      <c r="B13" s="97"/>
      <c r="C13" s="97"/>
      <c r="D13" s="98"/>
      <c r="E13" s="96"/>
      <c r="F13" s="98"/>
    </row>
    <row r="14" spans="1:6" ht="18.75" x14ac:dyDescent="0.3">
      <c r="A14" s="96" t="s">
        <v>13</v>
      </c>
      <c r="B14" s="97"/>
      <c r="C14" s="97"/>
      <c r="D14" s="98"/>
      <c r="E14" s="96" t="s">
        <v>14</v>
      </c>
      <c r="F14" s="98"/>
    </row>
    <row r="15" spans="1:6" s="70" customFormat="1" ht="18.75" x14ac:dyDescent="0.3">
      <c r="A15" s="4"/>
      <c r="B15" s="4"/>
      <c r="C15" s="4"/>
      <c r="D15" s="4"/>
      <c r="E15" s="4"/>
      <c r="F15" s="4"/>
    </row>
    <row r="16" spans="1:6" ht="25.5" customHeight="1" x14ac:dyDescent="0.3">
      <c r="A16" s="86" t="s">
        <v>8</v>
      </c>
      <c r="B16" s="86"/>
      <c r="C16" s="86"/>
      <c r="D16" s="86"/>
      <c r="E16" s="86"/>
      <c r="F16" s="86"/>
    </row>
    <row r="17" spans="1:6" ht="42" customHeight="1" x14ac:dyDescent="0.3">
      <c r="A17" s="93" t="s">
        <v>117</v>
      </c>
      <c r="B17" s="93"/>
      <c r="C17" s="93"/>
      <c r="D17" s="93"/>
      <c r="E17" s="93"/>
      <c r="F17" s="93"/>
    </row>
    <row r="18" spans="1:6" ht="51" customHeight="1" x14ac:dyDescent="0.3">
      <c r="A18" s="93" t="s">
        <v>118</v>
      </c>
      <c r="B18" s="93"/>
      <c r="C18" s="93"/>
      <c r="D18" s="93"/>
      <c r="E18" s="93"/>
      <c r="F18" s="93"/>
    </row>
    <row r="19" spans="1:6" ht="63" customHeight="1" x14ac:dyDescent="0.3">
      <c r="A19" s="93" t="s">
        <v>119</v>
      </c>
      <c r="B19" s="93"/>
      <c r="C19" s="93"/>
      <c r="D19" s="93"/>
      <c r="E19" s="93"/>
      <c r="F19" s="93"/>
    </row>
    <row r="20" spans="1:6" ht="42" customHeight="1" x14ac:dyDescent="0.3">
      <c r="A20" s="93" t="s">
        <v>120</v>
      </c>
      <c r="B20" s="93"/>
      <c r="C20" s="93"/>
      <c r="D20" s="93"/>
      <c r="E20" s="93"/>
      <c r="F20" s="93"/>
    </row>
    <row r="21" spans="1:6" ht="26.25" customHeight="1" x14ac:dyDescent="0.3">
      <c r="A21" s="93" t="s">
        <v>121</v>
      </c>
      <c r="B21" s="93"/>
      <c r="C21" s="93"/>
      <c r="D21" s="93"/>
      <c r="E21" s="93"/>
      <c r="F21" s="93"/>
    </row>
    <row r="22" spans="1:6" ht="26.25" customHeight="1" x14ac:dyDescent="0.3">
      <c r="A22" s="93" t="s">
        <v>122</v>
      </c>
      <c r="B22" s="93"/>
      <c r="C22" s="93"/>
      <c r="D22" s="93"/>
      <c r="E22" s="93"/>
      <c r="F22" s="93"/>
    </row>
    <row r="23" spans="1:6" ht="30" customHeight="1" x14ac:dyDescent="0.3">
      <c r="A23" s="16" t="s">
        <v>9</v>
      </c>
      <c r="B23" s="15"/>
      <c r="C23" s="15"/>
      <c r="D23" s="15"/>
      <c r="E23" s="15"/>
      <c r="F23" s="15"/>
    </row>
    <row r="24" spans="1:6" ht="18.75" x14ac:dyDescent="0.3">
      <c r="A24" s="85" t="s">
        <v>123</v>
      </c>
      <c r="B24" s="85"/>
      <c r="C24" s="85"/>
      <c r="D24" s="85"/>
      <c r="E24" s="85"/>
      <c r="F24" s="85"/>
    </row>
    <row r="25" spans="1:6" ht="18.75" x14ac:dyDescent="0.3">
      <c r="A25" s="85" t="s">
        <v>124</v>
      </c>
      <c r="B25" s="85"/>
      <c r="C25" s="85"/>
      <c r="D25" s="85"/>
      <c r="E25" s="85"/>
      <c r="F25" s="85"/>
    </row>
    <row r="26" spans="1:6" ht="13.5" customHeight="1" x14ac:dyDescent="0.3">
      <c r="A26" s="85"/>
      <c r="B26" s="85"/>
      <c r="C26" s="85"/>
      <c r="D26" s="85"/>
      <c r="E26" s="85"/>
      <c r="F26" s="85"/>
    </row>
    <row r="27" spans="1:6" ht="17.25" customHeight="1" x14ac:dyDescent="0.3">
      <c r="A27" s="86" t="s">
        <v>25</v>
      </c>
      <c r="B27" s="86"/>
      <c r="C27" s="86"/>
      <c r="D27" s="86"/>
      <c r="E27" s="86"/>
      <c r="F27" s="86"/>
    </row>
    <row r="28" spans="1:6" ht="18.75" x14ac:dyDescent="0.3">
      <c r="A28" s="85" t="s">
        <v>123</v>
      </c>
      <c r="B28" s="85"/>
      <c r="C28" s="85"/>
      <c r="D28" s="85"/>
      <c r="E28" s="85"/>
      <c r="F28" s="85"/>
    </row>
    <row r="29" spans="1:6" ht="18.75" x14ac:dyDescent="0.3">
      <c r="A29" s="85" t="s">
        <v>124</v>
      </c>
      <c r="B29" s="85"/>
      <c r="C29" s="85"/>
      <c r="D29" s="85"/>
      <c r="E29" s="85"/>
      <c r="F29" s="85"/>
    </row>
    <row r="30" spans="1:6" ht="36" customHeight="1" x14ac:dyDescent="0.3">
      <c r="A30" s="93" t="s">
        <v>125</v>
      </c>
      <c r="B30" s="93"/>
      <c r="C30" s="93"/>
      <c r="D30" s="93"/>
      <c r="E30" s="93"/>
      <c r="F30" s="93"/>
    </row>
    <row r="31" spans="1:6" ht="14.25" customHeight="1" x14ac:dyDescent="0.3">
      <c r="A31" s="10"/>
      <c r="B31" s="10"/>
      <c r="C31" s="10"/>
      <c r="D31" s="10"/>
      <c r="E31" s="10"/>
      <c r="F31" s="10"/>
    </row>
    <row r="32" spans="1:6" ht="39" customHeight="1" x14ac:dyDescent="0.3">
      <c r="A32" s="90" t="s">
        <v>26</v>
      </c>
      <c r="B32" s="90"/>
      <c r="C32" s="90"/>
      <c r="D32" s="90"/>
      <c r="E32" s="88">
        <v>144448219.38999999</v>
      </c>
      <c r="F32" s="89"/>
    </row>
    <row r="33" spans="1:10" ht="42.6" customHeight="1" x14ac:dyDescent="0.3">
      <c r="A33" s="90" t="s">
        <v>27</v>
      </c>
      <c r="B33" s="90"/>
      <c r="C33" s="90"/>
      <c r="D33" s="90"/>
      <c r="E33" s="92">
        <v>27205296.07</v>
      </c>
      <c r="F33" s="92"/>
    </row>
    <row r="34" spans="1:10" ht="12" customHeight="1" x14ac:dyDescent="0.3">
      <c r="B34" s="2"/>
      <c r="C34" s="2"/>
      <c r="D34" s="3"/>
      <c r="E34" s="3"/>
      <c r="F34" s="3"/>
    </row>
    <row r="35" spans="1:10" ht="95.25" customHeight="1" x14ac:dyDescent="0.3">
      <c r="A35" s="91" t="s">
        <v>45</v>
      </c>
      <c r="B35" s="91"/>
      <c r="C35" s="91"/>
      <c r="D35" s="9" t="s">
        <v>43</v>
      </c>
      <c r="E35" s="9" t="s">
        <v>160</v>
      </c>
      <c r="F35" s="9" t="s">
        <v>161</v>
      </c>
    </row>
    <row r="36" spans="1:10" ht="18.75" x14ac:dyDescent="0.3">
      <c r="A36" s="91" t="s">
        <v>44</v>
      </c>
      <c r="B36" s="91"/>
      <c r="C36" s="91"/>
      <c r="D36" s="8"/>
      <c r="E36" s="5"/>
      <c r="F36" s="5"/>
    </row>
    <row r="37" spans="1:10" ht="18.75" x14ac:dyDescent="0.3">
      <c r="A37" s="87" t="s">
        <v>126</v>
      </c>
      <c r="B37" s="87"/>
      <c r="C37" s="87"/>
      <c r="D37" s="8">
        <v>8</v>
      </c>
      <c r="E37" s="5">
        <v>8</v>
      </c>
      <c r="F37" s="5"/>
    </row>
    <row r="38" spans="1:10" ht="18.75" x14ac:dyDescent="0.3">
      <c r="A38" s="87" t="s">
        <v>127</v>
      </c>
      <c r="B38" s="87"/>
      <c r="C38" s="87"/>
      <c r="D38" s="8">
        <v>219</v>
      </c>
      <c r="E38" s="5">
        <v>213</v>
      </c>
      <c r="F38" s="5"/>
    </row>
    <row r="39" spans="1:10" ht="18.75" x14ac:dyDescent="0.3">
      <c r="A39" s="87" t="s">
        <v>128</v>
      </c>
      <c r="B39" s="87"/>
      <c r="C39" s="87"/>
      <c r="D39" s="5">
        <v>3</v>
      </c>
      <c r="E39" s="5">
        <v>3</v>
      </c>
      <c r="F39" s="5"/>
    </row>
    <row r="40" spans="1:10" ht="18.75" x14ac:dyDescent="0.3">
      <c r="A40" s="87" t="s">
        <v>129</v>
      </c>
      <c r="B40" s="87"/>
      <c r="C40" s="87"/>
      <c r="D40" s="5">
        <v>128</v>
      </c>
      <c r="E40" s="5">
        <v>122</v>
      </c>
      <c r="F40" s="5"/>
    </row>
    <row r="41" spans="1:10" ht="18.75" x14ac:dyDescent="0.3">
      <c r="A41" s="87" t="s">
        <v>130</v>
      </c>
      <c r="B41" s="87"/>
      <c r="C41" s="87"/>
      <c r="D41" s="5">
        <v>258</v>
      </c>
      <c r="E41" s="5">
        <v>233</v>
      </c>
      <c r="F41" s="5"/>
    </row>
    <row r="42" spans="1:10" ht="18.75" x14ac:dyDescent="0.3">
      <c r="A42" s="71"/>
      <c r="B42" s="71"/>
      <c r="C42" s="71"/>
      <c r="D42" s="4"/>
      <c r="E42" s="4"/>
      <c r="F42" s="4"/>
    </row>
    <row r="43" spans="1:10" ht="22.5" x14ac:dyDescent="0.3">
      <c r="A43" s="102" t="s">
        <v>1</v>
      </c>
      <c r="B43" s="102"/>
      <c r="C43" s="102"/>
      <c r="D43" s="102"/>
      <c r="E43" s="102"/>
      <c r="F43" s="102"/>
    </row>
    <row r="44" spans="1:10" ht="90.75" customHeight="1" x14ac:dyDescent="0.3">
      <c r="A44" s="82" t="s">
        <v>7</v>
      </c>
      <c r="B44" s="83"/>
      <c r="C44" s="83"/>
      <c r="D44" s="84"/>
      <c r="E44" s="9" t="s">
        <v>162</v>
      </c>
      <c r="F44" s="9" t="s">
        <v>163</v>
      </c>
      <c r="H44" s="70"/>
      <c r="I44" s="70"/>
      <c r="J44" s="70"/>
    </row>
    <row r="45" spans="1:10" ht="18.75" x14ac:dyDescent="0.3">
      <c r="A45" s="99" t="s">
        <v>75</v>
      </c>
      <c r="B45" s="100"/>
      <c r="C45" s="100"/>
      <c r="D45" s="101"/>
      <c r="E45" s="72">
        <v>186629555.25</v>
      </c>
      <c r="F45" s="72"/>
      <c r="G45" s="4"/>
      <c r="H45" s="70"/>
      <c r="I45" s="70"/>
      <c r="J45" s="70"/>
    </row>
    <row r="46" spans="1:10" ht="18.75" x14ac:dyDescent="0.3">
      <c r="A46" s="82" t="s">
        <v>5</v>
      </c>
      <c r="B46" s="83"/>
      <c r="C46" s="83"/>
      <c r="D46" s="84"/>
      <c r="E46" s="72"/>
      <c r="F46" s="72"/>
      <c r="G46" s="4"/>
      <c r="H46" s="70"/>
      <c r="I46" s="70"/>
      <c r="J46" s="70"/>
    </row>
    <row r="47" spans="1:10" ht="18.75" x14ac:dyDescent="0.3">
      <c r="A47" s="82" t="s">
        <v>74</v>
      </c>
      <c r="B47" s="83"/>
      <c r="C47" s="83"/>
      <c r="D47" s="84"/>
      <c r="E47" s="72">
        <v>171653515.46000001</v>
      </c>
      <c r="F47" s="72"/>
      <c r="G47" s="4"/>
      <c r="H47" s="70"/>
      <c r="I47" s="70"/>
      <c r="J47" s="70"/>
    </row>
    <row r="48" spans="1:10" ht="18.75" x14ac:dyDescent="0.3">
      <c r="A48" s="82" t="s">
        <v>63</v>
      </c>
      <c r="B48" s="83"/>
      <c r="C48" s="83"/>
      <c r="D48" s="84"/>
      <c r="E48" s="72"/>
      <c r="F48" s="72"/>
      <c r="G48" s="4"/>
      <c r="H48" s="70"/>
      <c r="I48" s="70"/>
      <c r="J48" s="70"/>
    </row>
    <row r="49" spans="1:10" ht="18.75" x14ac:dyDescent="0.3">
      <c r="A49" s="82" t="s">
        <v>79</v>
      </c>
      <c r="B49" s="83"/>
      <c r="C49" s="83"/>
      <c r="D49" s="84"/>
      <c r="E49" s="72">
        <v>14646354.220000001</v>
      </c>
      <c r="F49" s="72"/>
      <c r="G49" s="4"/>
      <c r="H49" s="70"/>
      <c r="I49" s="70"/>
      <c r="J49" s="70"/>
    </row>
    <row r="50" spans="1:10" ht="18.75" x14ac:dyDescent="0.3">
      <c r="A50" s="82" t="s">
        <v>78</v>
      </c>
      <c r="B50" s="83"/>
      <c r="C50" s="83"/>
      <c r="D50" s="84"/>
      <c r="E50" s="72">
        <v>6799646.3399999999</v>
      </c>
      <c r="F50" s="72"/>
      <c r="G50" s="4"/>
      <c r="H50" s="70"/>
      <c r="I50" s="70"/>
      <c r="J50" s="70"/>
    </row>
    <row r="51" spans="1:10" ht="18.75" x14ac:dyDescent="0.3">
      <c r="A51" s="82" t="s">
        <v>6</v>
      </c>
      <c r="B51" s="83"/>
      <c r="C51" s="83"/>
      <c r="D51" s="84"/>
      <c r="E51" s="72"/>
      <c r="F51" s="72"/>
      <c r="G51" s="4"/>
      <c r="H51" s="70"/>
      <c r="I51" s="70"/>
      <c r="J51" s="70"/>
    </row>
    <row r="52" spans="1:10" ht="18.75" x14ac:dyDescent="0.3">
      <c r="A52" s="82" t="s">
        <v>80</v>
      </c>
      <c r="B52" s="83"/>
      <c r="C52" s="83"/>
      <c r="D52" s="84"/>
      <c r="E52" s="72">
        <v>421826.74</v>
      </c>
      <c r="F52" s="72"/>
      <c r="G52" s="4"/>
      <c r="H52" s="70"/>
      <c r="I52" s="70"/>
      <c r="J52" s="70"/>
    </row>
    <row r="53" spans="1:10" ht="18.75" x14ac:dyDescent="0.3">
      <c r="A53" s="99" t="s">
        <v>76</v>
      </c>
      <c r="B53" s="100"/>
      <c r="C53" s="100"/>
      <c r="D53" s="101"/>
      <c r="E53" s="72">
        <v>-8101318</v>
      </c>
      <c r="F53" s="72"/>
      <c r="G53" s="4"/>
      <c r="H53" s="70"/>
      <c r="I53" s="70"/>
      <c r="J53" s="70"/>
    </row>
    <row r="54" spans="1:10" ht="18.75" x14ac:dyDescent="0.3">
      <c r="A54" s="82" t="s">
        <v>3</v>
      </c>
      <c r="B54" s="83"/>
      <c r="C54" s="83"/>
      <c r="D54" s="84"/>
      <c r="E54" s="72"/>
      <c r="F54" s="72"/>
      <c r="G54" s="4"/>
      <c r="H54" s="70"/>
      <c r="I54" s="70"/>
      <c r="J54" s="70"/>
    </row>
    <row r="55" spans="1:10" ht="18.75" x14ac:dyDescent="0.3">
      <c r="A55" s="82" t="s">
        <v>64</v>
      </c>
      <c r="B55" s="83"/>
      <c r="C55" s="83"/>
      <c r="D55" s="84"/>
      <c r="E55" s="72">
        <v>-2734242.92</v>
      </c>
      <c r="F55" s="72"/>
      <c r="G55" s="4"/>
      <c r="H55" s="70"/>
      <c r="I55" s="70"/>
      <c r="J55" s="70"/>
    </row>
    <row r="56" spans="1:10" ht="18.75" x14ac:dyDescent="0.3">
      <c r="A56" s="82" t="s">
        <v>112</v>
      </c>
      <c r="B56" s="83"/>
      <c r="C56" s="83"/>
      <c r="D56" s="84"/>
      <c r="E56" s="72">
        <v>-6024.33</v>
      </c>
      <c r="F56" s="72"/>
      <c r="G56" s="4"/>
      <c r="H56" s="70"/>
      <c r="I56" s="70"/>
      <c r="J56" s="70"/>
    </row>
    <row r="57" spans="1:10" ht="18.75" x14ac:dyDescent="0.3">
      <c r="A57" s="99" t="s">
        <v>77</v>
      </c>
      <c r="B57" s="100"/>
      <c r="C57" s="100"/>
      <c r="D57" s="101"/>
      <c r="E57" s="72">
        <v>1898066.17</v>
      </c>
      <c r="F57" s="72"/>
      <c r="G57" s="4"/>
      <c r="H57" s="70"/>
      <c r="I57" s="70"/>
      <c r="J57" s="70"/>
    </row>
    <row r="58" spans="1:10" ht="18.75" x14ac:dyDescent="0.3">
      <c r="A58" s="82" t="s">
        <v>4</v>
      </c>
      <c r="B58" s="83"/>
      <c r="C58" s="83"/>
      <c r="D58" s="84"/>
      <c r="E58" s="72"/>
      <c r="F58" s="72"/>
      <c r="G58" s="4"/>
      <c r="H58" s="70"/>
      <c r="I58" s="70"/>
      <c r="J58" s="70"/>
    </row>
    <row r="59" spans="1:10" ht="18.75" x14ac:dyDescent="0.3">
      <c r="A59" s="82" t="s">
        <v>81</v>
      </c>
      <c r="B59" s="83"/>
      <c r="C59" s="83"/>
      <c r="D59" s="84"/>
      <c r="E59" s="72">
        <v>0</v>
      </c>
      <c r="F59" s="72"/>
      <c r="G59" s="4"/>
      <c r="H59" s="70"/>
      <c r="I59" s="70"/>
      <c r="J59" s="70"/>
    </row>
    <row r="60" spans="1:10" ht="18.75" x14ac:dyDescent="0.3">
      <c r="A60" s="82" t="s">
        <v>65</v>
      </c>
      <c r="B60" s="83"/>
      <c r="C60" s="83"/>
      <c r="D60" s="84"/>
      <c r="E60" s="72"/>
      <c r="F60" s="72"/>
      <c r="G60" s="4"/>
      <c r="H60" s="70"/>
      <c r="I60" s="70"/>
      <c r="J60" s="70"/>
    </row>
    <row r="61" spans="1:10" ht="18.75" x14ac:dyDescent="0.3">
      <c r="A61" s="82" t="s">
        <v>31</v>
      </c>
      <c r="B61" s="83"/>
      <c r="C61" s="83"/>
      <c r="D61" s="84"/>
      <c r="E61" s="72"/>
      <c r="F61" s="72"/>
      <c r="G61" s="4"/>
      <c r="H61" s="70"/>
      <c r="I61" s="70"/>
      <c r="J61" s="70"/>
    </row>
    <row r="62" spans="1:10" ht="18.75" x14ac:dyDescent="0.3">
      <c r="A62" s="82" t="s">
        <v>31</v>
      </c>
      <c r="B62" s="83"/>
      <c r="C62" s="83"/>
      <c r="D62" s="84"/>
      <c r="E62" s="72"/>
      <c r="F62" s="72"/>
      <c r="G62" s="4"/>
      <c r="H62" s="70"/>
      <c r="I62" s="70"/>
      <c r="J62" s="70"/>
    </row>
    <row r="63" spans="1:10" ht="18" customHeight="1" x14ac:dyDescent="0.3">
      <c r="A63" s="82" t="s">
        <v>66</v>
      </c>
      <c r="B63" s="83"/>
      <c r="C63" s="83"/>
      <c r="D63" s="84"/>
      <c r="E63" s="72">
        <v>169.5</v>
      </c>
      <c r="F63" s="72"/>
      <c r="G63" s="4"/>
      <c r="H63" s="70"/>
      <c r="I63" s="70"/>
      <c r="J63" s="70"/>
    </row>
    <row r="64" spans="1:10" ht="18" customHeight="1" x14ac:dyDescent="0.3">
      <c r="A64" s="82" t="s">
        <v>4</v>
      </c>
      <c r="B64" s="83"/>
      <c r="C64" s="83"/>
      <c r="D64" s="84"/>
      <c r="E64" s="72"/>
      <c r="F64" s="72"/>
      <c r="G64" s="4"/>
      <c r="H64" s="70"/>
      <c r="I64" s="70"/>
      <c r="J64" s="70"/>
    </row>
    <row r="65" spans="1:10" ht="18" customHeight="1" x14ac:dyDescent="0.3">
      <c r="A65" s="82" t="s">
        <v>67</v>
      </c>
      <c r="B65" s="83"/>
      <c r="C65" s="83"/>
      <c r="D65" s="84"/>
      <c r="E65" s="72">
        <v>164.5</v>
      </c>
      <c r="F65" s="72"/>
      <c r="G65" s="4"/>
      <c r="H65" s="70"/>
      <c r="I65" s="70"/>
      <c r="J65" s="70"/>
    </row>
    <row r="66" spans="1:10" ht="18" customHeight="1" x14ac:dyDescent="0.3">
      <c r="A66" s="82" t="s">
        <v>68</v>
      </c>
      <c r="B66" s="83"/>
      <c r="C66" s="83"/>
      <c r="D66" s="84"/>
      <c r="E66" s="72">
        <v>5</v>
      </c>
      <c r="F66" s="72"/>
      <c r="G66" s="4"/>
      <c r="H66" s="70"/>
      <c r="I66" s="70"/>
      <c r="J66" s="70"/>
    </row>
    <row r="67" spans="1:10" ht="18.75" x14ac:dyDescent="0.3">
      <c r="A67" s="82" t="s">
        <v>69</v>
      </c>
      <c r="B67" s="83"/>
      <c r="C67" s="83"/>
      <c r="D67" s="84"/>
      <c r="E67" s="72">
        <v>84</v>
      </c>
      <c r="F67" s="72"/>
      <c r="H67" s="73"/>
    </row>
    <row r="68" spans="1:10" ht="18.75" x14ac:dyDescent="0.3">
      <c r="A68" s="82" t="s">
        <v>70</v>
      </c>
      <c r="B68" s="83"/>
      <c r="C68" s="83"/>
      <c r="D68" s="84"/>
      <c r="E68" s="72">
        <v>45247740</v>
      </c>
      <c r="F68" s="72"/>
    </row>
    <row r="69" spans="1:10" ht="18.75" x14ac:dyDescent="0.3">
      <c r="A69" s="82" t="s">
        <v>4</v>
      </c>
      <c r="B69" s="83"/>
      <c r="C69" s="83"/>
      <c r="D69" s="84"/>
      <c r="E69" s="72"/>
      <c r="F69" s="72"/>
    </row>
    <row r="70" spans="1:10" ht="18.75" x14ac:dyDescent="0.3">
      <c r="A70" s="82" t="s">
        <v>71</v>
      </c>
      <c r="B70" s="83"/>
      <c r="C70" s="83"/>
      <c r="D70" s="84"/>
      <c r="E70" s="72">
        <v>39747740</v>
      </c>
      <c r="F70" s="72"/>
    </row>
    <row r="71" spans="1:10" ht="18.75" x14ac:dyDescent="0.3">
      <c r="A71" s="82" t="s">
        <v>72</v>
      </c>
      <c r="B71" s="83"/>
      <c r="C71" s="83"/>
      <c r="D71" s="84"/>
      <c r="E71" s="72">
        <v>5500000</v>
      </c>
      <c r="F71" s="72"/>
    </row>
    <row r="72" spans="1:10" ht="38.25" customHeight="1" x14ac:dyDescent="0.3">
      <c r="A72" s="82" t="s">
        <v>73</v>
      </c>
      <c r="B72" s="83"/>
      <c r="C72" s="83"/>
      <c r="D72" s="84"/>
      <c r="E72" s="72">
        <v>37701.699999999997</v>
      </c>
      <c r="F72" s="72"/>
    </row>
    <row r="73" spans="1:10" ht="18.75" customHeight="1" x14ac:dyDescent="0.3">
      <c r="B73" s="2"/>
      <c r="C73" s="2"/>
      <c r="D73" s="3"/>
      <c r="F73" s="70"/>
    </row>
    <row r="93" ht="17.45" customHeight="1" x14ac:dyDescent="0.2"/>
    <row r="94" ht="17.45" customHeight="1" x14ac:dyDescent="0.2"/>
    <row r="114" spans="1:6" ht="18.75" x14ac:dyDescent="0.3">
      <c r="E114" s="3"/>
      <c r="F114" s="3"/>
    </row>
    <row r="115" spans="1:6" ht="18.75" x14ac:dyDescent="0.3">
      <c r="E115" s="3"/>
      <c r="F115" s="3"/>
    </row>
    <row r="116" spans="1:6" ht="18.75" x14ac:dyDescent="0.3">
      <c r="E116" s="3"/>
      <c r="F116" s="3"/>
    </row>
    <row r="117" spans="1:6" ht="18.75" x14ac:dyDescent="0.3">
      <c r="A117" s="3"/>
      <c r="B117" s="3"/>
      <c r="C117" s="3"/>
      <c r="D117" s="3"/>
      <c r="E117" s="3"/>
      <c r="F117" s="3"/>
    </row>
    <row r="118" spans="1:6" ht="18.75" x14ac:dyDescent="0.3">
      <c r="A118" s="2"/>
      <c r="B118" s="2"/>
      <c r="C118" s="2"/>
      <c r="D118" s="3"/>
    </row>
    <row r="119" spans="1:6" ht="18.75" x14ac:dyDescent="0.3">
      <c r="A119" s="6"/>
      <c r="B119" s="6"/>
      <c r="C119" s="6"/>
      <c r="D119" s="3"/>
    </row>
    <row r="120" spans="1:6" ht="18.75" x14ac:dyDescent="0.3">
      <c r="A120" s="7"/>
      <c r="B120" s="7"/>
      <c r="C120" s="7"/>
      <c r="D120" s="3"/>
    </row>
    <row r="121" spans="1:6" ht="15.75" x14ac:dyDescent="0.25">
      <c r="A121" s="7"/>
      <c r="B121" s="7"/>
      <c r="C121" s="7"/>
    </row>
    <row r="122" spans="1:6" ht="15.75" x14ac:dyDescent="0.25">
      <c r="A122" s="7"/>
      <c r="B122" s="7"/>
      <c r="C122" s="7"/>
    </row>
    <row r="123" spans="1:6" ht="15.75" x14ac:dyDescent="0.25">
      <c r="A123" s="7"/>
      <c r="B123" s="7"/>
      <c r="C123" s="7"/>
    </row>
    <row r="124" spans="1:6" ht="15.75" x14ac:dyDescent="0.25">
      <c r="A124" s="7"/>
      <c r="B124" s="7"/>
      <c r="C124" s="7"/>
    </row>
    <row r="125" spans="1:6" ht="15.75" x14ac:dyDescent="0.25">
      <c r="A125" s="7"/>
      <c r="B125" s="7"/>
      <c r="C125" s="7"/>
    </row>
    <row r="126" spans="1:6" ht="15.75" x14ac:dyDescent="0.25">
      <c r="A126" s="7"/>
      <c r="B126" s="7"/>
      <c r="C126" s="7"/>
    </row>
    <row r="127" spans="1:6" ht="15.75" x14ac:dyDescent="0.25">
      <c r="A127" s="7"/>
      <c r="B127" s="7"/>
      <c r="C127" s="7"/>
    </row>
    <row r="128" spans="1:6" ht="15.75" x14ac:dyDescent="0.25">
      <c r="A128" s="7"/>
      <c r="B128" s="7"/>
      <c r="C128" s="7"/>
    </row>
    <row r="129" spans="1:3" ht="15.75" x14ac:dyDescent="0.25">
      <c r="A129" s="7"/>
      <c r="B129" s="7"/>
      <c r="C129" s="7"/>
    </row>
    <row r="130" spans="1:3" ht="15.75" x14ac:dyDescent="0.25">
      <c r="A130" s="7"/>
      <c r="B130" s="7"/>
      <c r="C130" s="7"/>
    </row>
    <row r="131" spans="1:3" ht="15.75" x14ac:dyDescent="0.25">
      <c r="A131" s="7"/>
      <c r="B131" s="7"/>
      <c r="C131" s="7"/>
    </row>
    <row r="132" spans="1:3" ht="15.75" x14ac:dyDescent="0.25">
      <c r="A132" s="7"/>
      <c r="B132" s="7"/>
      <c r="C132" s="7"/>
    </row>
    <row r="133" spans="1:3" ht="15.75" x14ac:dyDescent="0.25">
      <c r="A133" s="7"/>
      <c r="B133" s="7"/>
      <c r="C133" s="7"/>
    </row>
  </sheetData>
  <mergeCells count="65">
    <mergeCell ref="A55:D55"/>
    <mergeCell ref="A53:D53"/>
    <mergeCell ref="A54:D54"/>
    <mergeCell ref="A46:D46"/>
    <mergeCell ref="A47:D47"/>
    <mergeCell ref="A50:D50"/>
    <mergeCell ref="A51:D51"/>
    <mergeCell ref="A52:D52"/>
    <mergeCell ref="A49:D49"/>
    <mergeCell ref="A48:D48"/>
    <mergeCell ref="A56:D56"/>
    <mergeCell ref="A61:D61"/>
    <mergeCell ref="A62:D62"/>
    <mergeCell ref="A57:D57"/>
    <mergeCell ref="A58:D58"/>
    <mergeCell ref="A59:D59"/>
    <mergeCell ref="A60:D60"/>
    <mergeCell ref="A40:C40"/>
    <mergeCell ref="A41:C41"/>
    <mergeCell ref="A45:D45"/>
    <mergeCell ref="A35:C35"/>
    <mergeCell ref="A43:F43"/>
    <mergeCell ref="A44:D44"/>
    <mergeCell ref="A39:C39"/>
    <mergeCell ref="A12:D12"/>
    <mergeCell ref="A13:D13"/>
    <mergeCell ref="E13:F13"/>
    <mergeCell ref="A16:F16"/>
    <mergeCell ref="A17:F17"/>
    <mergeCell ref="A14:D14"/>
    <mergeCell ref="E14:F14"/>
    <mergeCell ref="A18:F18"/>
    <mergeCell ref="A20:F20"/>
    <mergeCell ref="A21:F21"/>
    <mergeCell ref="A22:F22"/>
    <mergeCell ref="A19:F19"/>
    <mergeCell ref="A6:F6"/>
    <mergeCell ref="A8:F8"/>
    <mergeCell ref="A9:F9"/>
    <mergeCell ref="A11:D11"/>
    <mergeCell ref="A7:F7"/>
    <mergeCell ref="A24:F24"/>
    <mergeCell ref="A25:F25"/>
    <mergeCell ref="A26:F26"/>
    <mergeCell ref="A27:F27"/>
    <mergeCell ref="A38:C38"/>
    <mergeCell ref="E32:F32"/>
    <mergeCell ref="A32:D32"/>
    <mergeCell ref="A33:D33"/>
    <mergeCell ref="A37:C37"/>
    <mergeCell ref="A28:F28"/>
    <mergeCell ref="A29:F29"/>
    <mergeCell ref="A36:C36"/>
    <mergeCell ref="E33:F33"/>
    <mergeCell ref="A30:F30"/>
    <mergeCell ref="A63:D63"/>
    <mergeCell ref="A67:D67"/>
    <mergeCell ref="A68:D68"/>
    <mergeCell ref="A72:D72"/>
    <mergeCell ref="A64:D64"/>
    <mergeCell ref="A65:D65"/>
    <mergeCell ref="A66:D66"/>
    <mergeCell ref="A69:D69"/>
    <mergeCell ref="A70:D70"/>
    <mergeCell ref="A71:D71"/>
  </mergeCells>
  <phoneticPr fontId="3" type="noConversion"/>
  <pageMargins left="0.28000000000000003" right="0.34" top="0.85" bottom="0.6" header="0.5" footer="0.5"/>
  <pageSetup paperSize="9" scale="75" fitToHeight="3" orientation="portrait" r:id="rId1"/>
  <headerFooter alignWithMargins="0"/>
  <rowBreaks count="1" manualBreakCount="1">
    <brk id="4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2"/>
  <sheetViews>
    <sheetView view="pageBreakPreview" zoomScale="90" zoomScaleNormal="75" zoomScaleSheetLayoutView="90" workbookViewId="0">
      <pane ySplit="5" topLeftCell="A36" activePane="bottomLeft" state="frozen"/>
      <selection pane="bottomLeft" activeCell="C4" sqref="C4"/>
    </sheetView>
  </sheetViews>
  <sheetFormatPr defaultColWidth="9.140625" defaultRowHeight="12.75" outlineLevelCol="1" x14ac:dyDescent="0.2"/>
  <cols>
    <col min="1" max="1" width="7.5703125" style="28" customWidth="1"/>
    <col min="2" max="2" width="53.140625" style="28" customWidth="1"/>
    <col min="3" max="3" width="16.7109375" style="29" customWidth="1"/>
    <col min="4" max="4" width="17" style="29" customWidth="1"/>
    <col min="5" max="5" width="16.42578125" style="29" customWidth="1"/>
    <col min="6" max="6" width="20.140625" style="29" customWidth="1"/>
    <col min="7" max="7" width="17.7109375" style="29" hidden="1" customWidth="1" outlineLevel="1"/>
    <col min="8" max="8" width="15.42578125" style="29" hidden="1" customWidth="1" outlineLevel="1"/>
    <col min="9" max="9" width="16.5703125" style="29" hidden="1" customWidth="1" outlineLevel="1"/>
    <col min="10" max="10" width="13.7109375" style="29" hidden="1" customWidth="1" outlineLevel="1"/>
    <col min="11" max="11" width="13.85546875" style="28" customWidth="1" collapsed="1"/>
    <col min="12" max="12" width="23.140625" style="28" customWidth="1"/>
    <col min="13" max="16384" width="9.140625" style="28"/>
  </cols>
  <sheetData>
    <row r="1" spans="1:10" ht="18.75" x14ac:dyDescent="0.2">
      <c r="G1" s="29" t="s">
        <v>144</v>
      </c>
      <c r="I1" s="33" t="s">
        <v>37</v>
      </c>
    </row>
    <row r="2" spans="1:10" ht="26.25" x14ac:dyDescent="0.2">
      <c r="B2" s="34" t="s">
        <v>2</v>
      </c>
    </row>
    <row r="3" spans="1:10" x14ac:dyDescent="0.2">
      <c r="A3" s="35"/>
    </row>
    <row r="4" spans="1:10" s="38" customFormat="1" ht="127.5" customHeight="1" x14ac:dyDescent="0.2">
      <c r="A4" s="36" t="s">
        <v>108</v>
      </c>
      <c r="B4" s="37" t="s">
        <v>19</v>
      </c>
      <c r="C4" s="30" t="s">
        <v>82</v>
      </c>
      <c r="D4" s="30" t="s">
        <v>168</v>
      </c>
      <c r="E4" s="30" t="s">
        <v>169</v>
      </c>
      <c r="F4" s="30" t="s">
        <v>170</v>
      </c>
      <c r="G4" s="30" t="s">
        <v>171</v>
      </c>
      <c r="H4" s="30" t="s">
        <v>172</v>
      </c>
      <c r="I4" s="30" t="s">
        <v>83</v>
      </c>
      <c r="J4" s="30" t="s">
        <v>34</v>
      </c>
    </row>
    <row r="5" spans="1:10" ht="18.75" x14ac:dyDescent="0.2">
      <c r="A5" s="21">
        <v>1</v>
      </c>
      <c r="B5" s="39">
        <v>2</v>
      </c>
      <c r="C5" s="31">
        <v>3</v>
      </c>
      <c r="D5" s="39">
        <v>4</v>
      </c>
      <c r="E5" s="31">
        <v>5</v>
      </c>
      <c r="F5" s="39">
        <v>6</v>
      </c>
      <c r="G5" s="31">
        <v>7</v>
      </c>
      <c r="H5" s="40" t="s">
        <v>93</v>
      </c>
      <c r="I5" s="39" t="s">
        <v>95</v>
      </c>
      <c r="J5" s="31">
        <v>10</v>
      </c>
    </row>
    <row r="6" spans="1:10" s="45" customFormat="1" ht="45" x14ac:dyDescent="0.2">
      <c r="A6" s="41">
        <v>2</v>
      </c>
      <c r="B6" s="42" t="s">
        <v>15</v>
      </c>
      <c r="C6" s="32">
        <v>1172.3485600000131</v>
      </c>
      <c r="D6" s="43">
        <f>D73</f>
        <v>0</v>
      </c>
      <c r="E6" s="43">
        <v>0</v>
      </c>
      <c r="F6" s="43">
        <v>0</v>
      </c>
      <c r="G6" s="43">
        <f>E6</f>
        <v>0</v>
      </c>
      <c r="H6" s="43">
        <v>0</v>
      </c>
      <c r="I6" s="43">
        <f>E6-G6</f>
        <v>0</v>
      </c>
      <c r="J6" s="44"/>
    </row>
    <row r="7" spans="1:10" s="45" customFormat="1" ht="66" customHeight="1" x14ac:dyDescent="0.2">
      <c r="A7" s="41">
        <v>3</v>
      </c>
      <c r="B7" s="42" t="s">
        <v>84</v>
      </c>
      <c r="C7" s="32">
        <f>C9+C23+C10</f>
        <v>92381.98000000001</v>
      </c>
      <c r="D7" s="32">
        <f>D9+D23+D10</f>
        <v>89572.12000000001</v>
      </c>
      <c r="E7" s="32">
        <f>E9+E23+E10</f>
        <v>0</v>
      </c>
      <c r="F7" s="32">
        <f>F9+F23+F10</f>
        <v>0</v>
      </c>
      <c r="G7" s="43">
        <v>0</v>
      </c>
      <c r="H7" s="43">
        <f>F7-G7</f>
        <v>0</v>
      </c>
      <c r="I7" s="43">
        <f>E7-G7</f>
        <v>0</v>
      </c>
      <c r="J7" s="46"/>
    </row>
    <row r="8" spans="1:10" ht="18.75" x14ac:dyDescent="0.2">
      <c r="A8" s="21">
        <v>4</v>
      </c>
      <c r="B8" s="47" t="s">
        <v>17</v>
      </c>
      <c r="C8" s="23"/>
      <c r="D8" s="24"/>
      <c r="E8" s="24"/>
      <c r="F8" s="24"/>
      <c r="G8" s="24"/>
      <c r="H8" s="24"/>
      <c r="I8" s="24"/>
      <c r="J8" s="25"/>
    </row>
    <row r="9" spans="1:10" s="45" customFormat="1" ht="36.75" customHeight="1" x14ac:dyDescent="0.2">
      <c r="A9" s="41">
        <v>5</v>
      </c>
      <c r="B9" s="48" t="s">
        <v>47</v>
      </c>
      <c r="C9" s="32">
        <v>74568.58</v>
      </c>
      <c r="D9" s="32">
        <f>69084.71</f>
        <v>69084.710000000006</v>
      </c>
      <c r="E9" s="32">
        <v>0</v>
      </c>
      <c r="F9" s="32">
        <v>0</v>
      </c>
      <c r="G9" s="32">
        <v>0</v>
      </c>
      <c r="H9" s="43">
        <f>F9-G9</f>
        <v>0</v>
      </c>
      <c r="I9" s="32">
        <f t="shared" ref="I9" si="0">H9</f>
        <v>0</v>
      </c>
      <c r="J9" s="44"/>
    </row>
    <row r="10" spans="1:10" s="45" customFormat="1" ht="24.75" customHeight="1" x14ac:dyDescent="0.2">
      <c r="A10" s="41">
        <v>6</v>
      </c>
      <c r="B10" s="48" t="s">
        <v>48</v>
      </c>
      <c r="C10" s="32">
        <f>C17+C20</f>
        <v>924</v>
      </c>
      <c r="D10" s="32">
        <f>D12</f>
        <v>1487.41</v>
      </c>
      <c r="E10" s="32">
        <f t="shared" ref="E10:G10" si="1">E12</f>
        <v>0</v>
      </c>
      <c r="F10" s="32">
        <f t="shared" si="1"/>
        <v>0</v>
      </c>
      <c r="G10" s="32">
        <f t="shared" si="1"/>
        <v>0</v>
      </c>
      <c r="H10" s="24">
        <f t="shared" ref="H10:H11" si="2">F10-G10</f>
        <v>0</v>
      </c>
      <c r="I10" s="32">
        <f t="shared" ref="I10" si="3">I16+I20</f>
        <v>0</v>
      </c>
      <c r="J10" s="44"/>
    </row>
    <row r="11" spans="1:10" ht="18" customHeight="1" x14ac:dyDescent="0.2">
      <c r="A11" s="21"/>
      <c r="B11" s="47" t="s">
        <v>85</v>
      </c>
      <c r="C11" s="23"/>
      <c r="D11" s="24"/>
      <c r="E11" s="24"/>
      <c r="F11" s="24"/>
      <c r="G11" s="24"/>
      <c r="H11" s="24">
        <f t="shared" si="2"/>
        <v>0</v>
      </c>
      <c r="I11" s="24"/>
      <c r="J11" s="25"/>
    </row>
    <row r="12" spans="1:10" ht="18.75" x14ac:dyDescent="0.2">
      <c r="A12" s="21" t="s">
        <v>52</v>
      </c>
      <c r="B12" s="47" t="s">
        <v>106</v>
      </c>
      <c r="C12" s="49"/>
      <c r="D12" s="24">
        <v>1487.41</v>
      </c>
      <c r="E12" s="24">
        <v>0</v>
      </c>
      <c r="F12" s="24">
        <v>0</v>
      </c>
      <c r="G12" s="24">
        <v>0</v>
      </c>
      <c r="H12" s="24">
        <f>F12-G12</f>
        <v>0</v>
      </c>
      <c r="I12" s="24">
        <v>0</v>
      </c>
      <c r="J12" s="25"/>
    </row>
    <row r="13" spans="1:10" ht="18.75" x14ac:dyDescent="0.2">
      <c r="A13" s="21" t="s">
        <v>53</v>
      </c>
      <c r="B13" s="47" t="s">
        <v>51</v>
      </c>
      <c r="C13" s="23"/>
      <c r="D13" s="24"/>
      <c r="E13" s="24"/>
      <c r="F13" s="24"/>
      <c r="G13" s="24"/>
      <c r="H13" s="24"/>
      <c r="I13" s="24"/>
      <c r="J13" s="25"/>
    </row>
    <row r="14" spans="1:10" ht="18.75" x14ac:dyDescent="0.2">
      <c r="A14" s="21" t="s">
        <v>54</v>
      </c>
      <c r="B14" s="47" t="s">
        <v>51</v>
      </c>
      <c r="C14" s="23"/>
      <c r="D14" s="24"/>
      <c r="E14" s="24"/>
      <c r="F14" s="24"/>
      <c r="G14" s="24"/>
      <c r="H14" s="24"/>
      <c r="I14" s="24"/>
      <c r="J14" s="25"/>
    </row>
    <row r="15" spans="1:10" ht="18.75" x14ac:dyDescent="0.2">
      <c r="A15" s="21" t="s">
        <v>55</v>
      </c>
      <c r="B15" s="47" t="s">
        <v>29</v>
      </c>
      <c r="C15" s="23"/>
      <c r="D15" s="24"/>
      <c r="E15" s="24"/>
      <c r="F15" s="24"/>
      <c r="G15" s="24"/>
      <c r="H15" s="24"/>
      <c r="I15" s="24"/>
      <c r="J15" s="25"/>
    </row>
    <row r="16" spans="1:10" ht="18.75" x14ac:dyDescent="0.2">
      <c r="A16" s="21" t="s">
        <v>56</v>
      </c>
      <c r="B16" s="47" t="s">
        <v>39</v>
      </c>
      <c r="C16" s="23">
        <f>C18+C19</f>
        <v>224</v>
      </c>
      <c r="D16" s="23">
        <f>D18+D19</f>
        <v>0</v>
      </c>
      <c r="E16" s="23">
        <f>E18+E19</f>
        <v>0</v>
      </c>
      <c r="F16" s="23">
        <f>F18+F19</f>
        <v>0</v>
      </c>
      <c r="G16" s="23">
        <f>G18+G19</f>
        <v>0</v>
      </c>
      <c r="H16" s="24">
        <f t="shared" ref="H16:H72" si="4">F16-G16</f>
        <v>0</v>
      </c>
      <c r="I16" s="24">
        <f>E16-G16</f>
        <v>0</v>
      </c>
      <c r="J16" s="25"/>
    </row>
    <row r="17" spans="1:11" s="45" customFormat="1" ht="75" x14ac:dyDescent="0.2">
      <c r="A17" s="50" t="s">
        <v>138</v>
      </c>
      <c r="B17" s="51" t="s">
        <v>131</v>
      </c>
      <c r="C17" s="32">
        <f>C18+C19</f>
        <v>224</v>
      </c>
      <c r="D17" s="32">
        <f>D18+D19</f>
        <v>0</v>
      </c>
      <c r="E17" s="32">
        <v>0</v>
      </c>
      <c r="F17" s="32">
        <v>0</v>
      </c>
      <c r="G17" s="32">
        <v>0</v>
      </c>
      <c r="H17" s="43">
        <f>F17-G17</f>
        <v>0</v>
      </c>
      <c r="I17" s="43">
        <f>E17-G17</f>
        <v>0</v>
      </c>
      <c r="J17" s="44"/>
    </row>
    <row r="18" spans="1:11" ht="143.25" customHeight="1" x14ac:dyDescent="0.2">
      <c r="A18" s="52" t="s">
        <v>139</v>
      </c>
      <c r="B18" s="47" t="s">
        <v>135</v>
      </c>
      <c r="C18" s="23">
        <v>40</v>
      </c>
      <c r="D18" s="23"/>
      <c r="E18" s="23">
        <v>0</v>
      </c>
      <c r="F18" s="23">
        <v>0</v>
      </c>
      <c r="G18" s="23">
        <v>0</v>
      </c>
      <c r="H18" s="24">
        <v>0</v>
      </c>
      <c r="I18" s="24">
        <f>E18-G18</f>
        <v>0</v>
      </c>
      <c r="J18" s="25"/>
    </row>
    <row r="19" spans="1:11" ht="56.25" x14ac:dyDescent="0.2">
      <c r="A19" s="52" t="s">
        <v>140</v>
      </c>
      <c r="B19" s="47" t="s">
        <v>136</v>
      </c>
      <c r="C19" s="23">
        <v>184</v>
      </c>
      <c r="D19" s="23">
        <v>0</v>
      </c>
      <c r="E19" s="23">
        <v>0</v>
      </c>
      <c r="F19" s="23">
        <v>0</v>
      </c>
      <c r="G19" s="23">
        <v>0</v>
      </c>
      <c r="H19" s="24">
        <f>F19-G19</f>
        <v>0</v>
      </c>
      <c r="I19" s="24">
        <f>E19-G19</f>
        <v>0</v>
      </c>
      <c r="J19" s="25"/>
    </row>
    <row r="20" spans="1:11" s="45" customFormat="1" ht="74.25" customHeight="1" x14ac:dyDescent="0.2">
      <c r="A20" s="50" t="s">
        <v>145</v>
      </c>
      <c r="B20" s="51" t="s">
        <v>146</v>
      </c>
      <c r="C20" s="32">
        <f>SUM(C21:C22)</f>
        <v>700</v>
      </c>
      <c r="D20" s="32">
        <f t="shared" ref="D20:I20" si="5">SUM(D21:D22)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44"/>
    </row>
    <row r="21" spans="1:11" ht="72" customHeight="1" x14ac:dyDescent="0.2">
      <c r="A21" s="52" t="s">
        <v>147</v>
      </c>
      <c r="B21" s="47" t="s">
        <v>149</v>
      </c>
      <c r="C21" s="23">
        <v>500</v>
      </c>
      <c r="D21" s="23">
        <v>0</v>
      </c>
      <c r="E21" s="23">
        <v>0</v>
      </c>
      <c r="F21" s="23">
        <v>0</v>
      </c>
      <c r="G21" s="23">
        <v>0</v>
      </c>
      <c r="H21" s="24">
        <f>F21-G21</f>
        <v>0</v>
      </c>
      <c r="I21" s="24">
        <f>E21-G21</f>
        <v>0</v>
      </c>
      <c r="J21" s="25"/>
    </row>
    <row r="22" spans="1:11" ht="75" x14ac:dyDescent="0.2">
      <c r="A22" s="52" t="s">
        <v>148</v>
      </c>
      <c r="B22" s="47" t="s">
        <v>150</v>
      </c>
      <c r="C22" s="23">
        <v>200</v>
      </c>
      <c r="D22" s="23">
        <v>0</v>
      </c>
      <c r="E22" s="23">
        <v>0</v>
      </c>
      <c r="F22" s="23">
        <v>0</v>
      </c>
      <c r="G22" s="23">
        <v>0</v>
      </c>
      <c r="H22" s="24">
        <f>F22-G22</f>
        <v>0</v>
      </c>
      <c r="I22" s="24">
        <f>E22-G22</f>
        <v>0</v>
      </c>
      <c r="J22" s="25"/>
    </row>
    <row r="23" spans="1:11" s="45" customFormat="1" ht="39" x14ac:dyDescent="0.2">
      <c r="A23" s="41">
        <v>7</v>
      </c>
      <c r="B23" s="48" t="s">
        <v>151</v>
      </c>
      <c r="C23" s="53">
        <f>SUM(C24:C27)</f>
        <v>16889.400000000001</v>
      </c>
      <c r="D23" s="53">
        <f>SUM(D24:D27)</f>
        <v>19000</v>
      </c>
      <c r="E23" s="53">
        <f>SUM(E24:E27)</f>
        <v>0</v>
      </c>
      <c r="F23" s="53">
        <f>SUM(F24:F27)</f>
        <v>0</v>
      </c>
      <c r="G23" s="53">
        <f>SUM(G24:G27)</f>
        <v>0</v>
      </c>
      <c r="H23" s="53">
        <f t="shared" si="4"/>
        <v>0</v>
      </c>
      <c r="I23" s="53">
        <f t="shared" ref="I23:I32" si="6">E23-G23</f>
        <v>0</v>
      </c>
      <c r="J23" s="44"/>
    </row>
    <row r="24" spans="1:11" ht="18.75" x14ac:dyDescent="0.2">
      <c r="A24" s="54" t="s">
        <v>49</v>
      </c>
      <c r="B24" s="47" t="s">
        <v>60</v>
      </c>
      <c r="C24" s="24">
        <v>15432.9</v>
      </c>
      <c r="D24" s="24">
        <v>17000</v>
      </c>
      <c r="E24" s="24">
        <v>0</v>
      </c>
      <c r="F24" s="24">
        <v>0</v>
      </c>
      <c r="G24" s="24">
        <v>0</v>
      </c>
      <c r="H24" s="24">
        <f>F24-G24</f>
        <v>0</v>
      </c>
      <c r="I24" s="24">
        <f>E24-G24</f>
        <v>0</v>
      </c>
      <c r="J24" s="46"/>
    </row>
    <row r="25" spans="1:11" ht="21" customHeight="1" x14ac:dyDescent="0.2">
      <c r="A25" s="54" t="s">
        <v>50</v>
      </c>
      <c r="B25" s="47" t="s">
        <v>46</v>
      </c>
      <c r="C25" s="24">
        <v>0</v>
      </c>
      <c r="D25" s="24">
        <v>2000</v>
      </c>
      <c r="E25" s="24">
        <v>0</v>
      </c>
      <c r="F25" s="24">
        <v>0</v>
      </c>
      <c r="G25" s="24">
        <v>0</v>
      </c>
      <c r="H25" s="24">
        <f t="shared" si="4"/>
        <v>0</v>
      </c>
      <c r="I25" s="24">
        <f t="shared" si="6"/>
        <v>0</v>
      </c>
      <c r="J25" s="46"/>
    </row>
    <row r="26" spans="1:11" ht="39.75" customHeight="1" x14ac:dyDescent="0.2">
      <c r="A26" s="54" t="s">
        <v>86</v>
      </c>
      <c r="B26" s="47" t="s">
        <v>87</v>
      </c>
      <c r="C26" s="24">
        <v>1456.5</v>
      </c>
      <c r="D26" s="24">
        <v>0</v>
      </c>
      <c r="E26" s="24">
        <v>0</v>
      </c>
      <c r="F26" s="24">
        <v>0</v>
      </c>
      <c r="G26" s="24">
        <v>0</v>
      </c>
      <c r="H26" s="24">
        <f t="shared" si="4"/>
        <v>0</v>
      </c>
      <c r="I26" s="24">
        <f t="shared" si="6"/>
        <v>0</v>
      </c>
      <c r="J26" s="46"/>
    </row>
    <row r="27" spans="1:11" ht="18.75" x14ac:dyDescent="0.2">
      <c r="A27" s="21">
        <v>8</v>
      </c>
      <c r="B27" s="55" t="s">
        <v>88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f t="shared" si="4"/>
        <v>0</v>
      </c>
      <c r="I27" s="24">
        <f t="shared" si="6"/>
        <v>0</v>
      </c>
      <c r="J27" s="46"/>
    </row>
    <row r="28" spans="1:11" ht="22.5" x14ac:dyDescent="0.2">
      <c r="A28" s="21">
        <v>9</v>
      </c>
      <c r="B28" s="42" t="s">
        <v>16</v>
      </c>
      <c r="C28" s="103">
        <f>C30+C64</f>
        <v>93137.760000000009</v>
      </c>
      <c r="D28" s="103">
        <f>D30+D64</f>
        <v>89764.252000000008</v>
      </c>
      <c r="E28" s="103">
        <f>E30+E48+E64</f>
        <v>0</v>
      </c>
      <c r="F28" s="103">
        <f>F30+F48+F64</f>
        <v>0</v>
      </c>
      <c r="G28" s="103">
        <f>G30+G48+G64</f>
        <v>0</v>
      </c>
      <c r="H28" s="103">
        <f>H30+H48+H64</f>
        <v>0</v>
      </c>
      <c r="I28" s="103">
        <f>I30+I48+I64</f>
        <v>0</v>
      </c>
      <c r="J28" s="104"/>
    </row>
    <row r="29" spans="1:11" ht="18.75" x14ac:dyDescent="0.2">
      <c r="A29" s="21">
        <v>10</v>
      </c>
      <c r="B29" s="47" t="s">
        <v>17</v>
      </c>
      <c r="C29" s="24"/>
      <c r="D29" s="49"/>
      <c r="E29" s="24"/>
      <c r="F29" s="24"/>
      <c r="G29" s="24"/>
      <c r="H29" s="24"/>
      <c r="I29" s="24"/>
      <c r="J29" s="25"/>
    </row>
    <row r="30" spans="1:11" ht="18.75" x14ac:dyDescent="0.2">
      <c r="A30" s="21">
        <v>11</v>
      </c>
      <c r="B30" s="51" t="s">
        <v>36</v>
      </c>
      <c r="C30" s="32">
        <f>C33+C51</f>
        <v>75450.960000000006</v>
      </c>
      <c r="D30" s="43">
        <f>D33+D51</f>
        <v>70633.741999999998</v>
      </c>
      <c r="E30" s="43">
        <f t="shared" ref="E30:I30" si="7">E33</f>
        <v>0</v>
      </c>
      <c r="F30" s="43">
        <f t="shared" si="7"/>
        <v>0</v>
      </c>
      <c r="G30" s="43">
        <f t="shared" si="7"/>
        <v>0</v>
      </c>
      <c r="H30" s="43">
        <f t="shared" si="7"/>
        <v>0</v>
      </c>
      <c r="I30" s="43">
        <f t="shared" si="7"/>
        <v>0</v>
      </c>
      <c r="J30" s="25"/>
      <c r="K30" s="56"/>
    </row>
    <row r="31" spans="1:11" ht="18.75" x14ac:dyDescent="0.2">
      <c r="A31" s="21">
        <v>12</v>
      </c>
      <c r="B31" s="47" t="s">
        <v>17</v>
      </c>
      <c r="C31" s="23"/>
      <c r="D31" s="24"/>
      <c r="E31" s="24"/>
      <c r="F31" s="24"/>
      <c r="G31" s="24"/>
      <c r="H31" s="24"/>
      <c r="I31" s="24"/>
      <c r="J31" s="25"/>
    </row>
    <row r="32" spans="1:11" ht="39" x14ac:dyDescent="0.2">
      <c r="A32" s="21">
        <v>13</v>
      </c>
      <c r="B32" s="48" t="s">
        <v>96</v>
      </c>
      <c r="C32" s="57">
        <v>0</v>
      </c>
      <c r="D32" s="57">
        <v>0</v>
      </c>
      <c r="E32" s="57">
        <v>0</v>
      </c>
      <c r="F32" s="57">
        <v>0</v>
      </c>
      <c r="G32" s="24">
        <v>0</v>
      </c>
      <c r="H32" s="24">
        <f t="shared" si="4"/>
        <v>0</v>
      </c>
      <c r="I32" s="24">
        <f t="shared" si="6"/>
        <v>0</v>
      </c>
      <c r="J32" s="25"/>
      <c r="K32" s="27"/>
    </row>
    <row r="33" spans="1:12" ht="19.5" x14ac:dyDescent="0.2">
      <c r="A33" s="21"/>
      <c r="B33" s="48" t="s">
        <v>133</v>
      </c>
      <c r="C33" s="57">
        <f>SUM(C35:C43)-C39+C44</f>
        <v>74526.960000000006</v>
      </c>
      <c r="D33" s="57">
        <f>SUM(D35:D43)-D39+D44</f>
        <v>69146.33</v>
      </c>
      <c r="E33" s="57">
        <f>SUM(E35:E43)-E39+E44</f>
        <v>0</v>
      </c>
      <c r="F33" s="57">
        <f>SUM(F35:F43)-F39+F44</f>
        <v>0</v>
      </c>
      <c r="G33" s="57">
        <f>SUM(G35:G43)-G39+G44</f>
        <v>0</v>
      </c>
      <c r="H33" s="57">
        <f>SUM(H35:H43)+H44</f>
        <v>0</v>
      </c>
      <c r="I33" s="57">
        <f>SUM(I35:I43)+I44</f>
        <v>0</v>
      </c>
      <c r="J33" s="25"/>
      <c r="K33" s="27"/>
      <c r="L33" s="27"/>
    </row>
    <row r="34" spans="1:12" ht="18.75" x14ac:dyDescent="0.2">
      <c r="A34" s="21">
        <v>14</v>
      </c>
      <c r="B34" s="47" t="s">
        <v>17</v>
      </c>
      <c r="C34" s="57"/>
      <c r="D34" s="24"/>
      <c r="E34" s="24"/>
      <c r="F34" s="24"/>
      <c r="G34" s="24"/>
      <c r="H34" s="24">
        <f t="shared" si="4"/>
        <v>0</v>
      </c>
      <c r="I34" s="24">
        <f>E34-G34</f>
        <v>0</v>
      </c>
      <c r="J34" s="25"/>
      <c r="L34" s="27"/>
    </row>
    <row r="35" spans="1:12" ht="18.75" x14ac:dyDescent="0.2">
      <c r="A35" s="21">
        <v>15</v>
      </c>
      <c r="B35" s="22" t="s">
        <v>41</v>
      </c>
      <c r="C35" s="23">
        <v>39710.800000000003</v>
      </c>
      <c r="D35" s="24">
        <v>33547</v>
      </c>
      <c r="E35" s="24">
        <v>0</v>
      </c>
      <c r="F35" s="24">
        <v>0</v>
      </c>
      <c r="G35" s="24">
        <v>0</v>
      </c>
      <c r="H35" s="24">
        <f t="shared" si="4"/>
        <v>0</v>
      </c>
      <c r="I35" s="24">
        <f>E35-G35</f>
        <v>0</v>
      </c>
      <c r="J35" s="25"/>
      <c r="K35" s="26"/>
      <c r="L35" s="27"/>
    </row>
    <row r="36" spans="1:12" ht="18.75" x14ac:dyDescent="0.2">
      <c r="A36" s="21">
        <v>16</v>
      </c>
      <c r="B36" s="22" t="s">
        <v>58</v>
      </c>
      <c r="C36" s="23">
        <v>12962.3</v>
      </c>
      <c r="D36" s="24">
        <v>10120.02</v>
      </c>
      <c r="E36" s="24">
        <v>0</v>
      </c>
      <c r="F36" s="24">
        <v>0</v>
      </c>
      <c r="G36" s="24">
        <v>0</v>
      </c>
      <c r="H36" s="24">
        <f t="shared" si="4"/>
        <v>0</v>
      </c>
      <c r="I36" s="24">
        <f>E36-G36</f>
        <v>0</v>
      </c>
      <c r="J36" s="25"/>
      <c r="L36" s="27"/>
    </row>
    <row r="37" spans="1:12" ht="18.75" x14ac:dyDescent="0.2">
      <c r="A37" s="21">
        <v>17</v>
      </c>
      <c r="B37" s="22" t="s">
        <v>132</v>
      </c>
      <c r="C37" s="23">
        <v>4502</v>
      </c>
      <c r="D37" s="24">
        <f>7919+15.7</f>
        <v>7934.7</v>
      </c>
      <c r="E37" s="24">
        <v>0</v>
      </c>
      <c r="F37" s="24">
        <v>0</v>
      </c>
      <c r="G37" s="24">
        <v>0</v>
      </c>
      <c r="H37" s="24">
        <f t="shared" si="4"/>
        <v>0</v>
      </c>
      <c r="I37" s="24">
        <f>F37-G37</f>
        <v>0</v>
      </c>
      <c r="J37" s="25"/>
      <c r="L37" s="27"/>
    </row>
    <row r="38" spans="1:12" ht="21" customHeight="1" x14ac:dyDescent="0.2">
      <c r="A38" s="21">
        <v>18</v>
      </c>
      <c r="B38" s="22" t="s">
        <v>106</v>
      </c>
      <c r="C38" s="23">
        <v>679.1</v>
      </c>
      <c r="D38" s="24">
        <v>1.4</v>
      </c>
      <c r="E38" s="24">
        <v>0</v>
      </c>
      <c r="F38" s="24">
        <v>0</v>
      </c>
      <c r="G38" s="24">
        <v>0</v>
      </c>
      <c r="H38" s="24">
        <f t="shared" si="4"/>
        <v>0</v>
      </c>
      <c r="I38" s="24">
        <f t="shared" ref="I38:I43" si="8">F38-G38</f>
        <v>0</v>
      </c>
      <c r="J38" s="25"/>
    </row>
    <row r="39" spans="1:12" ht="18.75" x14ac:dyDescent="0.2">
      <c r="A39" s="54" t="s">
        <v>57</v>
      </c>
      <c r="B39" s="22" t="s">
        <v>107</v>
      </c>
      <c r="C39" s="23">
        <v>679.1</v>
      </c>
      <c r="D39" s="24">
        <v>0</v>
      </c>
      <c r="E39" s="24">
        <v>0</v>
      </c>
      <c r="F39" s="24">
        <v>0</v>
      </c>
      <c r="G39" s="24">
        <v>0</v>
      </c>
      <c r="H39" s="24">
        <f t="shared" si="4"/>
        <v>0</v>
      </c>
      <c r="I39" s="24">
        <f t="shared" si="8"/>
        <v>0</v>
      </c>
      <c r="J39" s="25"/>
    </row>
    <row r="40" spans="1:12" ht="37.5" x14ac:dyDescent="0.2">
      <c r="A40" s="21">
        <v>19</v>
      </c>
      <c r="B40" s="22" t="s">
        <v>89</v>
      </c>
      <c r="C40" s="23">
        <v>1004.5</v>
      </c>
      <c r="D40" s="23">
        <v>0</v>
      </c>
      <c r="E40" s="23">
        <v>0</v>
      </c>
      <c r="F40" s="23">
        <v>0</v>
      </c>
      <c r="G40" s="24">
        <v>0</v>
      </c>
      <c r="H40" s="24">
        <f t="shared" si="4"/>
        <v>0</v>
      </c>
      <c r="I40" s="24">
        <f>F40-G40</f>
        <v>0</v>
      </c>
      <c r="J40" s="25"/>
    </row>
    <row r="41" spans="1:12" ht="37.5" x14ac:dyDescent="0.2">
      <c r="A41" s="21">
        <v>20</v>
      </c>
      <c r="B41" s="22" t="s">
        <v>90</v>
      </c>
      <c r="C41" s="23">
        <v>521.29999999999995</v>
      </c>
      <c r="D41" s="24">
        <v>0</v>
      </c>
      <c r="E41" s="24">
        <v>0</v>
      </c>
      <c r="F41" s="24">
        <v>0</v>
      </c>
      <c r="G41" s="24">
        <v>0</v>
      </c>
      <c r="H41" s="24">
        <f t="shared" si="4"/>
        <v>0</v>
      </c>
      <c r="I41" s="24">
        <f t="shared" si="8"/>
        <v>0</v>
      </c>
      <c r="J41" s="25"/>
    </row>
    <row r="42" spans="1:12" ht="18.75" x14ac:dyDescent="0.2">
      <c r="A42" s="21">
        <v>21</v>
      </c>
      <c r="B42" s="22" t="s">
        <v>24</v>
      </c>
      <c r="C42" s="23">
        <v>0</v>
      </c>
      <c r="D42" s="24">
        <v>0</v>
      </c>
      <c r="E42" s="24">
        <v>0</v>
      </c>
      <c r="F42" s="24">
        <v>0</v>
      </c>
      <c r="G42" s="24">
        <v>0</v>
      </c>
      <c r="H42" s="24">
        <f t="shared" si="4"/>
        <v>0</v>
      </c>
      <c r="I42" s="24">
        <f t="shared" si="8"/>
        <v>0</v>
      </c>
      <c r="J42" s="25"/>
    </row>
    <row r="43" spans="1:12" ht="18.75" x14ac:dyDescent="0.2">
      <c r="A43" s="21">
        <v>22</v>
      </c>
      <c r="B43" s="22" t="s">
        <v>40</v>
      </c>
      <c r="C43" s="23">
        <v>3764.76</v>
      </c>
      <c r="D43" s="24">
        <f>6703.2+9+0.01</f>
        <v>6712.21</v>
      </c>
      <c r="E43" s="24">
        <v>0</v>
      </c>
      <c r="F43" s="24">
        <v>0</v>
      </c>
      <c r="G43" s="24">
        <v>0</v>
      </c>
      <c r="H43" s="24">
        <f t="shared" si="4"/>
        <v>0</v>
      </c>
      <c r="I43" s="24">
        <f t="shared" si="8"/>
        <v>0</v>
      </c>
      <c r="J43" s="25"/>
    </row>
    <row r="44" spans="1:12" ht="19.5" x14ac:dyDescent="0.2">
      <c r="A44" s="21">
        <v>23</v>
      </c>
      <c r="B44" s="58" t="s">
        <v>35</v>
      </c>
      <c r="C44" s="57">
        <f>C46</f>
        <v>11382.2</v>
      </c>
      <c r="D44" s="53">
        <f>D46</f>
        <v>10831</v>
      </c>
      <c r="E44" s="53">
        <f>E46</f>
        <v>0</v>
      </c>
      <c r="F44" s="53">
        <f>F46</f>
        <v>0</v>
      </c>
      <c r="G44" s="53">
        <f>SUM(G45:G47)</f>
        <v>0</v>
      </c>
      <c r="H44" s="53">
        <f t="shared" si="4"/>
        <v>0</v>
      </c>
      <c r="I44" s="53">
        <f>SUM(I45:I47)</f>
        <v>0</v>
      </c>
      <c r="J44" s="25"/>
    </row>
    <row r="45" spans="1:12" ht="18.75" x14ac:dyDescent="0.2">
      <c r="A45" s="21">
        <v>24</v>
      </c>
      <c r="B45" s="47" t="s">
        <v>17</v>
      </c>
      <c r="C45" s="23"/>
      <c r="D45" s="24"/>
      <c r="E45" s="24"/>
      <c r="F45" s="24"/>
      <c r="G45" s="24"/>
      <c r="H45" s="24"/>
      <c r="I45" s="24"/>
      <c r="J45" s="25"/>
    </row>
    <row r="46" spans="1:12" ht="18.75" x14ac:dyDescent="0.2">
      <c r="A46" s="21">
        <v>25</v>
      </c>
      <c r="B46" s="22" t="s">
        <v>23</v>
      </c>
      <c r="C46" s="23">
        <v>11382.2</v>
      </c>
      <c r="D46" s="24">
        <v>10831</v>
      </c>
      <c r="E46" s="24">
        <v>0</v>
      </c>
      <c r="F46" s="24">
        <v>0</v>
      </c>
      <c r="G46" s="24">
        <v>0</v>
      </c>
      <c r="H46" s="24">
        <f t="shared" si="4"/>
        <v>0</v>
      </c>
      <c r="I46" s="24">
        <f>F46-G46</f>
        <v>0</v>
      </c>
      <c r="J46" s="25"/>
    </row>
    <row r="47" spans="1:12" ht="18.75" x14ac:dyDescent="0.2">
      <c r="A47" s="21">
        <v>26</v>
      </c>
      <c r="B47" s="22" t="s">
        <v>61</v>
      </c>
      <c r="C47" s="23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f>F47-G47</f>
        <v>0</v>
      </c>
      <c r="J47" s="25"/>
    </row>
    <row r="48" spans="1:12" s="45" customFormat="1" ht="19.5" x14ac:dyDescent="0.2">
      <c r="A48" s="41">
        <v>27</v>
      </c>
      <c r="B48" s="59" t="s">
        <v>59</v>
      </c>
      <c r="C48" s="60">
        <v>0</v>
      </c>
      <c r="D48" s="60">
        <v>0</v>
      </c>
      <c r="E48" s="60">
        <f t="shared" ref="E48:I48" si="9">E58+E61+E51</f>
        <v>0</v>
      </c>
      <c r="F48" s="60">
        <f t="shared" si="9"/>
        <v>0</v>
      </c>
      <c r="G48" s="60">
        <f t="shared" si="9"/>
        <v>0</v>
      </c>
      <c r="H48" s="60">
        <f t="shared" si="9"/>
        <v>0</v>
      </c>
      <c r="I48" s="60">
        <f t="shared" si="9"/>
        <v>0</v>
      </c>
      <c r="J48" s="61"/>
    </row>
    <row r="49" spans="1:12" ht="30" customHeight="1" x14ac:dyDescent="0.2">
      <c r="A49" s="21">
        <v>28</v>
      </c>
      <c r="B49" s="22" t="s">
        <v>28</v>
      </c>
      <c r="C49" s="18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62"/>
    </row>
    <row r="50" spans="1:12" ht="18.75" x14ac:dyDescent="0.2">
      <c r="A50" s="21">
        <v>29</v>
      </c>
      <c r="B50" s="22" t="s">
        <v>24</v>
      </c>
      <c r="C50" s="18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62"/>
    </row>
    <row r="51" spans="1:12" s="45" customFormat="1" ht="57" customHeight="1" x14ac:dyDescent="0.2">
      <c r="A51" s="41">
        <v>30</v>
      </c>
      <c r="B51" s="51" t="s">
        <v>62</v>
      </c>
      <c r="C51" s="19">
        <f>C55+C61</f>
        <v>924</v>
      </c>
      <c r="D51" s="19">
        <f>SUM(D52:D54)</f>
        <v>1487.412</v>
      </c>
      <c r="E51" s="19">
        <f t="shared" ref="E51:I51" si="10">SUM(E52:E54)</f>
        <v>0</v>
      </c>
      <c r="F51" s="19">
        <f t="shared" si="10"/>
        <v>0</v>
      </c>
      <c r="G51" s="19">
        <f t="shared" si="10"/>
        <v>0</v>
      </c>
      <c r="H51" s="19">
        <f t="shared" si="10"/>
        <v>0</v>
      </c>
      <c r="I51" s="19">
        <f t="shared" si="10"/>
        <v>0</v>
      </c>
      <c r="J51" s="61"/>
    </row>
    <row r="52" spans="1:12" ht="21" customHeight="1" x14ac:dyDescent="0.2">
      <c r="A52" s="74" t="s">
        <v>164</v>
      </c>
      <c r="B52" s="22" t="s">
        <v>106</v>
      </c>
      <c r="C52" s="23">
        <v>0</v>
      </c>
      <c r="D52" s="24">
        <v>99</v>
      </c>
      <c r="E52" s="24">
        <v>0</v>
      </c>
      <c r="F52" s="24">
        <v>0</v>
      </c>
      <c r="G52" s="24">
        <v>0</v>
      </c>
      <c r="H52" s="24">
        <f t="shared" ref="H52:H54" si="11">F52-G52</f>
        <v>0</v>
      </c>
      <c r="I52" s="24">
        <f>F52-G52</f>
        <v>0</v>
      </c>
      <c r="J52" s="25"/>
    </row>
    <row r="53" spans="1:12" ht="37.5" x14ac:dyDescent="0.2">
      <c r="A53" s="74" t="s">
        <v>165</v>
      </c>
      <c r="B53" s="22" t="s">
        <v>89</v>
      </c>
      <c r="C53" s="23">
        <v>0</v>
      </c>
      <c r="D53" s="23">
        <v>785.41200000000003</v>
      </c>
      <c r="E53" s="23">
        <v>0</v>
      </c>
      <c r="F53" s="23">
        <v>0</v>
      </c>
      <c r="G53" s="24">
        <v>0</v>
      </c>
      <c r="H53" s="24">
        <f t="shared" si="11"/>
        <v>0</v>
      </c>
      <c r="I53" s="24">
        <f>F53-G53</f>
        <v>0</v>
      </c>
      <c r="J53" s="25"/>
    </row>
    <row r="54" spans="1:12" ht="37.5" x14ac:dyDescent="0.2">
      <c r="A54" s="74" t="s">
        <v>166</v>
      </c>
      <c r="B54" s="22" t="s">
        <v>90</v>
      </c>
      <c r="C54" s="23">
        <v>0</v>
      </c>
      <c r="D54" s="24">
        <v>603</v>
      </c>
      <c r="E54" s="24">
        <v>0</v>
      </c>
      <c r="F54" s="24">
        <v>0</v>
      </c>
      <c r="G54" s="24">
        <v>0</v>
      </c>
      <c r="H54" s="24">
        <f t="shared" si="11"/>
        <v>0</v>
      </c>
      <c r="I54" s="24">
        <f t="shared" ref="I54" si="12">F54-G54</f>
        <v>0</v>
      </c>
      <c r="J54" s="25"/>
    </row>
    <row r="55" spans="1:12" s="45" customFormat="1" ht="75" x14ac:dyDescent="0.2">
      <c r="A55" s="41">
        <v>31</v>
      </c>
      <c r="B55" s="51" t="s">
        <v>131</v>
      </c>
      <c r="C55" s="19">
        <f>C56+C57</f>
        <v>224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61"/>
    </row>
    <row r="56" spans="1:12" ht="150" x14ac:dyDescent="0.2">
      <c r="A56" s="21">
        <v>32</v>
      </c>
      <c r="B56" s="47" t="s">
        <v>135</v>
      </c>
      <c r="C56" s="18">
        <v>40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62"/>
    </row>
    <row r="57" spans="1:12" ht="56.25" x14ac:dyDescent="0.2">
      <c r="A57" s="21">
        <v>33</v>
      </c>
      <c r="B57" s="47" t="s">
        <v>173</v>
      </c>
      <c r="C57" s="18">
        <v>184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62"/>
    </row>
    <row r="58" spans="1:12" s="45" customFormat="1" ht="77.25" hidden="1" customHeight="1" x14ac:dyDescent="0.2">
      <c r="A58" s="63" t="s">
        <v>141</v>
      </c>
      <c r="B58" s="51" t="s">
        <v>131</v>
      </c>
      <c r="C58" s="19">
        <f>C59+C60</f>
        <v>224</v>
      </c>
      <c r="D58" s="19">
        <f>D59+D60</f>
        <v>0</v>
      </c>
      <c r="E58" s="19">
        <f>E59+E60</f>
        <v>0</v>
      </c>
      <c r="F58" s="19">
        <f>F59+F60</f>
        <v>0</v>
      </c>
      <c r="G58" s="19">
        <f>G59+G60</f>
        <v>0</v>
      </c>
      <c r="H58" s="20">
        <f t="shared" si="4"/>
        <v>0</v>
      </c>
      <c r="I58" s="17">
        <v>0</v>
      </c>
      <c r="J58" s="61"/>
    </row>
    <row r="59" spans="1:12" ht="147.75" hidden="1" customHeight="1" x14ac:dyDescent="0.2">
      <c r="A59" s="54" t="s">
        <v>142</v>
      </c>
      <c r="B59" s="47" t="s">
        <v>135</v>
      </c>
      <c r="C59" s="18">
        <v>40</v>
      </c>
      <c r="D59" s="18">
        <v>0</v>
      </c>
      <c r="E59" s="18">
        <v>0</v>
      </c>
      <c r="F59" s="18">
        <v>0</v>
      </c>
      <c r="G59" s="18">
        <v>0</v>
      </c>
      <c r="H59" s="17">
        <f t="shared" si="4"/>
        <v>0</v>
      </c>
      <c r="I59" s="17">
        <v>0</v>
      </c>
      <c r="J59" s="62"/>
    </row>
    <row r="60" spans="1:12" ht="56.25" hidden="1" x14ac:dyDescent="0.2">
      <c r="A60" s="54" t="s">
        <v>143</v>
      </c>
      <c r="B60" s="47" t="s">
        <v>136</v>
      </c>
      <c r="C60" s="18">
        <v>184</v>
      </c>
      <c r="D60" s="18">
        <v>0</v>
      </c>
      <c r="E60" s="18">
        <v>0</v>
      </c>
      <c r="F60" s="18">
        <v>0</v>
      </c>
      <c r="G60" s="18">
        <v>0</v>
      </c>
      <c r="H60" s="17">
        <f t="shared" si="4"/>
        <v>0</v>
      </c>
      <c r="I60" s="17">
        <v>0</v>
      </c>
      <c r="J60" s="62"/>
    </row>
    <row r="61" spans="1:12" s="45" customFormat="1" ht="75" x14ac:dyDescent="0.2">
      <c r="A61" s="41" t="s">
        <v>152</v>
      </c>
      <c r="B61" s="51" t="s">
        <v>146</v>
      </c>
      <c r="C61" s="19">
        <f>C62+C63</f>
        <v>700</v>
      </c>
      <c r="D61" s="20">
        <v>0</v>
      </c>
      <c r="E61" s="20">
        <f>SUM(E62:E63)</f>
        <v>0</v>
      </c>
      <c r="F61" s="20">
        <f>SUM(F62:F63)</f>
        <v>0</v>
      </c>
      <c r="G61" s="20">
        <f>SUM(G62:G63)</f>
        <v>0</v>
      </c>
      <c r="H61" s="20">
        <f t="shared" si="4"/>
        <v>0</v>
      </c>
      <c r="I61" s="20">
        <f>E61-G61</f>
        <v>0</v>
      </c>
      <c r="J61" s="61"/>
    </row>
    <row r="62" spans="1:12" ht="75" x14ac:dyDescent="0.2">
      <c r="A62" s="21" t="s">
        <v>153</v>
      </c>
      <c r="B62" s="47" t="s">
        <v>149</v>
      </c>
      <c r="C62" s="18">
        <v>500</v>
      </c>
      <c r="D62" s="17">
        <v>0</v>
      </c>
      <c r="E62" s="17">
        <v>0</v>
      </c>
      <c r="F62" s="17">
        <v>0</v>
      </c>
      <c r="G62" s="17">
        <v>0</v>
      </c>
      <c r="H62" s="17">
        <f t="shared" si="4"/>
        <v>0</v>
      </c>
      <c r="I62" s="17">
        <f>E62-G62</f>
        <v>0</v>
      </c>
      <c r="J62" s="62"/>
    </row>
    <row r="63" spans="1:12" ht="75" x14ac:dyDescent="0.2">
      <c r="A63" s="21" t="s">
        <v>154</v>
      </c>
      <c r="B63" s="47" t="s">
        <v>150</v>
      </c>
      <c r="C63" s="18">
        <v>200</v>
      </c>
      <c r="D63" s="17">
        <v>0</v>
      </c>
      <c r="E63" s="17">
        <v>0</v>
      </c>
      <c r="F63" s="17">
        <v>0</v>
      </c>
      <c r="G63" s="17">
        <v>0</v>
      </c>
      <c r="H63" s="17">
        <f t="shared" si="4"/>
        <v>0</v>
      </c>
      <c r="I63" s="17">
        <f>E63-G63</f>
        <v>0</v>
      </c>
      <c r="J63" s="62"/>
    </row>
    <row r="64" spans="1:12" ht="52.5" customHeight="1" x14ac:dyDescent="0.2">
      <c r="A64" s="21">
        <v>36</v>
      </c>
      <c r="B64" s="51" t="s">
        <v>91</v>
      </c>
      <c r="C64" s="19">
        <f>SUM(C66:C72)</f>
        <v>17686.8</v>
      </c>
      <c r="D64" s="19">
        <f t="shared" ref="D64:F64" si="13">SUM(D66:D72)</f>
        <v>19130.510000000002</v>
      </c>
      <c r="E64" s="19">
        <f t="shared" si="13"/>
        <v>0</v>
      </c>
      <c r="F64" s="19">
        <f t="shared" si="13"/>
        <v>0</v>
      </c>
      <c r="G64" s="19">
        <f>SUM(G66:G72)</f>
        <v>0</v>
      </c>
      <c r="H64" s="19">
        <f>SUM(H66:H72)</f>
        <v>0</v>
      </c>
      <c r="I64" s="19">
        <f>SUM(I66:I72)</f>
        <v>0</v>
      </c>
      <c r="J64" s="62"/>
      <c r="L64" s="64"/>
    </row>
    <row r="65" spans="1:12" ht="18.75" x14ac:dyDescent="0.2">
      <c r="A65" s="21">
        <v>37</v>
      </c>
      <c r="B65" s="47" t="s">
        <v>17</v>
      </c>
      <c r="C65" s="18"/>
      <c r="D65" s="17"/>
      <c r="E65" s="17"/>
      <c r="F65" s="17"/>
      <c r="G65" s="17"/>
      <c r="H65" s="17"/>
      <c r="I65" s="17"/>
      <c r="J65" s="65"/>
      <c r="K65" s="66"/>
    </row>
    <row r="66" spans="1:12" ht="18.75" x14ac:dyDescent="0.2">
      <c r="A66" s="21">
        <v>38</v>
      </c>
      <c r="B66" s="22" t="s">
        <v>41</v>
      </c>
      <c r="C66" s="17">
        <v>5499.2</v>
      </c>
      <c r="D66" s="17">
        <v>5500</v>
      </c>
      <c r="E66" s="17">
        <v>0</v>
      </c>
      <c r="F66" s="17">
        <v>0</v>
      </c>
      <c r="G66" s="17">
        <v>0</v>
      </c>
      <c r="H66" s="17">
        <f>F66-G66</f>
        <v>0</v>
      </c>
      <c r="I66" s="17">
        <f>E66-G66</f>
        <v>0</v>
      </c>
      <c r="J66" s="65"/>
      <c r="L66" s="27"/>
    </row>
    <row r="67" spans="1:12" ht="18.75" x14ac:dyDescent="0.2">
      <c r="A67" s="21">
        <v>39</v>
      </c>
      <c r="B67" s="22" t="s">
        <v>58</v>
      </c>
      <c r="C67" s="17">
        <v>1600.5</v>
      </c>
      <c r="D67" s="17">
        <v>1661</v>
      </c>
      <c r="E67" s="17">
        <v>0</v>
      </c>
      <c r="F67" s="17">
        <v>0</v>
      </c>
      <c r="G67" s="17">
        <v>0</v>
      </c>
      <c r="H67" s="17">
        <f t="shared" si="4"/>
        <v>0</v>
      </c>
      <c r="I67" s="17">
        <f t="shared" ref="I67:I72" si="14">E67-G67</f>
        <v>0</v>
      </c>
      <c r="J67" s="65"/>
    </row>
    <row r="68" spans="1:12" ht="18.75" x14ac:dyDescent="0.2">
      <c r="A68" s="21">
        <v>40</v>
      </c>
      <c r="B68" s="22" t="s">
        <v>23</v>
      </c>
      <c r="C68" s="17">
        <v>45</v>
      </c>
      <c r="D68" s="17">
        <v>1100</v>
      </c>
      <c r="E68" s="17">
        <v>0</v>
      </c>
      <c r="F68" s="17">
        <v>0</v>
      </c>
      <c r="G68" s="17">
        <v>0</v>
      </c>
      <c r="H68" s="17">
        <f>F68-G68</f>
        <v>0</v>
      </c>
      <c r="I68" s="17">
        <f t="shared" si="14"/>
        <v>0</v>
      </c>
      <c r="J68" s="65"/>
    </row>
    <row r="69" spans="1:12" ht="23.25" customHeight="1" x14ac:dyDescent="0.2">
      <c r="A69" s="21">
        <v>41</v>
      </c>
      <c r="B69" s="22" t="s">
        <v>28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f t="shared" si="4"/>
        <v>0</v>
      </c>
      <c r="I69" s="17">
        <f t="shared" si="14"/>
        <v>0</v>
      </c>
      <c r="J69" s="65"/>
    </row>
    <row r="70" spans="1:12" ht="18.75" x14ac:dyDescent="0.2">
      <c r="A70" s="21">
        <v>42</v>
      </c>
      <c r="B70" s="22" t="s">
        <v>24</v>
      </c>
      <c r="C70" s="17">
        <v>6311.3</v>
      </c>
      <c r="D70" s="17">
        <v>5567</v>
      </c>
      <c r="E70" s="17">
        <v>0</v>
      </c>
      <c r="F70" s="17">
        <v>0</v>
      </c>
      <c r="G70" s="17">
        <v>0</v>
      </c>
      <c r="H70" s="17">
        <f t="shared" si="4"/>
        <v>0</v>
      </c>
      <c r="I70" s="17">
        <f t="shared" si="14"/>
        <v>0</v>
      </c>
      <c r="J70" s="65"/>
    </row>
    <row r="71" spans="1:12" ht="18.75" x14ac:dyDescent="0.2">
      <c r="A71" s="21">
        <v>43</v>
      </c>
      <c r="B71" s="47" t="s">
        <v>42</v>
      </c>
      <c r="C71" s="17">
        <v>4230.8</v>
      </c>
      <c r="D71" s="17">
        <f>5172+130.51</f>
        <v>5302.51</v>
      </c>
      <c r="E71" s="17">
        <v>0</v>
      </c>
      <c r="F71" s="17">
        <v>0</v>
      </c>
      <c r="G71" s="17">
        <v>0</v>
      </c>
      <c r="H71" s="17">
        <f t="shared" si="4"/>
        <v>0</v>
      </c>
      <c r="I71" s="17">
        <f>E71-G71</f>
        <v>0</v>
      </c>
      <c r="J71" s="65"/>
    </row>
    <row r="72" spans="1:12" ht="21" customHeight="1" x14ac:dyDescent="0.2">
      <c r="A72" s="21">
        <v>44</v>
      </c>
      <c r="B72" s="22" t="s">
        <v>92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f t="shared" si="4"/>
        <v>0</v>
      </c>
      <c r="I72" s="17">
        <f t="shared" si="14"/>
        <v>0</v>
      </c>
      <c r="J72" s="65"/>
    </row>
    <row r="73" spans="1:12" ht="45" x14ac:dyDescent="0.2">
      <c r="A73" s="21">
        <v>45</v>
      </c>
      <c r="B73" s="42" t="s">
        <v>18</v>
      </c>
      <c r="C73" s="105">
        <f>C6</f>
        <v>1172.3485600000131</v>
      </c>
      <c r="D73" s="105">
        <v>0</v>
      </c>
      <c r="E73" s="67" t="s">
        <v>94</v>
      </c>
      <c r="F73" s="67" t="s">
        <v>94</v>
      </c>
      <c r="G73" s="68" t="s">
        <v>94</v>
      </c>
      <c r="H73" s="68" t="s">
        <v>94</v>
      </c>
      <c r="I73" s="67" t="s">
        <v>94</v>
      </c>
      <c r="J73" s="25" t="s">
        <v>94</v>
      </c>
    </row>
    <row r="74" spans="1:12" hidden="1" x14ac:dyDescent="0.2"/>
    <row r="75" spans="1:12" ht="25.5" hidden="1" x14ac:dyDescent="0.2">
      <c r="C75" s="106" t="s">
        <v>174</v>
      </c>
    </row>
    <row r="76" spans="1:12" ht="76.5" hidden="1" x14ac:dyDescent="0.2">
      <c r="C76" s="36" t="s">
        <v>175</v>
      </c>
    </row>
    <row r="77" spans="1:12" hidden="1" x14ac:dyDescent="0.2">
      <c r="C77" s="21">
        <v>7</v>
      </c>
    </row>
    <row r="78" spans="1:12" hidden="1" x14ac:dyDescent="0.2">
      <c r="C78" s="29" t="s">
        <v>176</v>
      </c>
    </row>
    <row r="79" spans="1:12" hidden="1" x14ac:dyDescent="0.2"/>
    <row r="80" spans="1:12" hidden="1" x14ac:dyDescent="0.2"/>
    <row r="81" hidden="1" x14ac:dyDescent="0.2"/>
    <row r="82" hidden="1" x14ac:dyDescent="0.2"/>
  </sheetData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0" fitToWidth="2" orientation="portrait" horizontalDpi="200" verticalDpi="200" r:id="rId1"/>
  <headerFooter alignWithMargins="0">
    <oddFooter>Страница &amp;P</oddFooter>
  </headerFooter>
  <rowBreaks count="1" manualBreakCount="1">
    <brk id="43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тит.лист</vt:lpstr>
      <vt:lpstr>табл1</vt:lpstr>
      <vt:lpstr>табл2</vt:lpstr>
      <vt:lpstr>табл2!Заголовки_для_печати</vt:lpstr>
      <vt:lpstr>табл1!Область_печати</vt:lpstr>
      <vt:lpstr>табл2!Область_печати</vt:lpstr>
      <vt:lpstr>тит.лист!Область_печати</vt:lpstr>
    </vt:vector>
  </TitlesOfParts>
  <Company>Министерство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Плановый</dc:creator>
  <cp:lastModifiedBy>Техникум</cp:lastModifiedBy>
  <cp:lastPrinted>2014-02-25T08:34:44Z</cp:lastPrinted>
  <dcterms:created xsi:type="dcterms:W3CDTF">2010-11-11T07:11:47Z</dcterms:created>
  <dcterms:modified xsi:type="dcterms:W3CDTF">2014-03-05T06:53:36Z</dcterms:modified>
</cp:coreProperties>
</file>